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3\030914 令和元年度財政状況資料集の作成について（2回目）\03 県修正依頼\"/>
    </mc:Choice>
  </mc:AlternateContent>
  <bookViews>
    <workbookView xWindow="-120" yWindow="-120" windowWidth="29040" windowHeight="15840" tabRatio="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8" i="12" l="1"/>
  <c r="AU63" i="12" l="1"/>
  <c r="AP63" i="12"/>
  <c r="AP23" i="12" l="1"/>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5" i="10"/>
  <c r="CO34" i="10"/>
  <c r="C34" i="10"/>
  <c r="U34" i="10" s="1"/>
  <c r="AM34" i="10" l="1"/>
  <c r="AM35" i="10" s="1"/>
  <c r="U35" i="10"/>
  <c r="U36" i="10" s="1"/>
  <c r="BE34" i="10"/>
  <c r="BE35" i="10" s="1"/>
  <c r="BE36"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<sst xmlns="http://schemas.openxmlformats.org/spreadsheetml/2006/main" count="1122" uniqueCount="619">
  <si>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</si>
  <si>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</si>
  <si>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</si>
  <si>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</si>
  <si>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</si>
  <si>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</si>
  <si>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</si>
  <si>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</si>
  <si>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</si>
  <si>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</si>
  <si>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</si>
  <si>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</si>
  <si>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</si>
  <si>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</si>
  <si>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</si>
  <si>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</si>
  <si>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</si>
  <si>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</si>
  <si>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</si>
  <si>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</si>
  <si>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</si>
  <si>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</si>
  <si>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</si>
  <si>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</si>
  <si>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</si>
  <si>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</si>
  <si>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</si>
  <si>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</si>
  <si>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</si>
  <si>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</si>
  <si>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</si>
  <si>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</si>
  <si>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</si>
  <si>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</si>
  <si>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</si>
  <si>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</si>
  <si>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</si>
  <si>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</si>
  <si>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</si>
  <si>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</si>
  <si>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</si>
  <si>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</si>
  <si>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</si>
  <si>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</si>
  <si>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</si>
  <si>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</si>
  <si>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</si>
  <si>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</si>
  <si>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</si>
  <si>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</si>
  <si>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</si>
  <si>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</si>
  <si>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</si>
  <si>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</si>
  <si>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</si>
  <si>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</si>
  <si>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</si>
  <si>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</si>
  <si>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</si>
  <si>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</si>
  <si>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</si>
  <si>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</si>
  <si>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</si>
  <si>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</si>
  <si>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</si>
  <si>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</si>
  <si>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</si>
  <si>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</si>
  <si>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</si>
  <si>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</si>
  <si>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</si>
  <si>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</si>
  <si>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</si>
  <si>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</si>
  <si>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</si>
  <si>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</si>
  <si>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</si>
  <si>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</si>
  <si>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</si>
  <si>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</si>
  <si>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</si>
  <si>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</si>
  <si>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</si>
  <si>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</si>
  <si>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</si>
  <si>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</si>
  <si>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</si>
  <si>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</si>
  <si>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</si>
  <si>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</si>
  <si>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</si>
  <si>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</si>
  <si>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</si>
  <si>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</si>
  <si>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</si>
  <si>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</si>
  <si>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</si>
  <si>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</si>
  <si>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</si>
  <si>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</si>
  <si>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</si>
  <si>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</si>
  <si>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</si>
  <si>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</si>
  <si>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</si>
  <si>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</si>
  <si>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</si>
  <si>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</si>
  <si>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</si>
  <si>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</si>
  <si>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</si>
  <si>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</si>
  <si>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</si>
  <si>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</si>
  <si>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</si>
  <si>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</si>
  <si>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</si>
  <si>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</si>
  <si>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</si>
  <si>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</si>
  <si>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</si>
  <si>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</si>
  <si>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</si>
  <si>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</si>
  <si>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</si>
  <si>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</si>
  <si>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</si>
  <si>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</si>
  <si>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</si>
  <si>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</si>
  <si>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</si>
  <si>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</si>
  <si>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</si>
  <si>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</si>
  <si>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</si>
  <si>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</si>
  <si>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</si>
  <si>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</si>
  <si>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</si>
  <si>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</si>
  <si>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</si>
  <si>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</si>
  <si>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</si>
  <si>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</si>
  <si>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</si>
  <si>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</si>
  <si>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</si>
  <si>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</si>
  <si>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</si>
  <si>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</si>
  <si>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</si>
  <si>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</si>
  <si>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</si>
  <si>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</si>
  <si>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</si>
  <si>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</si>
  <si>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</si>
  <si>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</si>
  <si>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</si>
  <si>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</si>
  <si>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</si>
  <si>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</si>
  <si>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</si>
  <si>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</si>
  <si>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</si>
  <si>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</si>
  <si>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</si>
  <si>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</si>
  <si>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</si>
  <si>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</si>
  <si>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</si>
  <si>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</si>
  <si>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</si>
  <si>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</si>
  <si>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</si>
  <si>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</si>
  <si>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</si>
  <si>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</si>
  <si>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</si>
  <si>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</si>
  <si>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</si>
  <si>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</si>
  <si>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</si>
  <si>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</si>
  <si>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</si>
  <si>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</si>
  <si>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</si>
  <si>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</si>
  <si>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</si>
  <si>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</si>
  <si>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</si>
  <si>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</si>
  <si>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</si>
  <si>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</si>
  <si>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</si>
  <si>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</si>
  <si>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</si>
  <si>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</si>
  <si>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</si>
  <si>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</si>
  <si>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</si>
  <si>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</si>
  <si>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</si>
  <si>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</si>
  <si>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</si>
  <si>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</si>
  <si>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</si>
  <si>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</si>
  <si>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</si>
  <si>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</si>
  <si>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</si>
  <si>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</si>
  <si>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</si>
  <si>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</si>
  <si>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</si>
  <si>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</si>
  <si>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</si>
  <si>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</si>
  <si>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</si>
  <si>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</si>
  <si>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</si>
  <si>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</si>
  <si>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</si>
  <si>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</si>
  <si>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</si>
  <si>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</si>
  <si>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</si>
  <si>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</si>
  <si>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</si>
  <si>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</si>
  <si>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</si>
  <si>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</si>
  <si>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</si>
  <si>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</si>
  <si>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</si>
  <si>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</si>
  <si>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</si>
  <si>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</si>
  <si>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</si>
  <si>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</si>
  <si>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</si>
  <si>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</si>
  <si>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</si>
  <si>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</si>
  <si>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</si>
  <si>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</si>
  <si>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</si>
  <si>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</si>
  <si>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</si>
  <si>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</si>
  <si>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</si>
  <si>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</si>
  <si>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</si>
  <si>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</si>
  <si>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</si>
  <si>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</si>
  <si>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</si>
  <si>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</si>
  <si>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</si>
  <si>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</si>
  <si>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</si>
  <si>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</si>
  <si>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</si>
  <si>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</si>
  <si>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</si>
  <si>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</si>
  <si>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</si>
  <si>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</si>
  <si>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</si>
  <si>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</si>
  <si>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</si>
  <si>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</si>
  <si>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</si>
  <si>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</si>
  <si>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</si>
  <si>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</si>
  <si>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</si>
  <si>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</si>
  <si>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</si>
  <si>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</si>
  <si>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</si>
  <si>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</si>
  <si>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</si>
  <si>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</si>
  <si>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</si>
  <si>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</si>
  <si>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</si>
  <si>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</si>
  <si>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</si>
  <si>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</si>
  <si>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</si>
  <si>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</si>
  <si>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</si>
  <si>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</si>
  <si>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</si>
  <si>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</si>
  <si>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</si>
  <si>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</si>
  <si>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</si>
  <si>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</si>
  <si>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</si>
  <si>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</si>
  <si>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</si>
  <si>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</si>
  <si>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</si>
  <si>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</si>
  <si>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</si>
  <si>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</si>
  <si>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</si>
  <si>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</si>
  <si>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</si>
  <si>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</si>
  <si>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</si>
  <si>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</si>
  <si>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</si>
  <si>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</si>
  <si>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</si>
  <si>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</si>
  <si>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</si>
  <si>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</si>
  <si>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</si>
  <si>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</si>
  <si>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</si>
  <si>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</si>
  <si>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</si>
  <si>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</si>
  <si>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</si>
  <si>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</si>
  <si>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</si>
  <si>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</si>
  <si>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</si>
  <si>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</si>
  <si>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</si>
  <si>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</si>
  <si>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</si>
  <si>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</si>
  <si>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</si>
  <si>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</si>
  <si>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</si>
  <si>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</si>
  <si>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</si>
  <si>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</si>
  <si>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</si>
  <si>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</si>
  <si>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</si>
  <si>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</si>
  <si>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</si>
  <si>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</si>
  <si>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</si>
  <si>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</si>
  <si>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</si>
  <si>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</si>
  <si>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</si>
  <si>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</si>
  <si>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</si>
  <si>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</si>
  <si>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</si>
  <si>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</si>
  <si>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</si>
  <si>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</si>
  <si>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</si>
  <si>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</si>
  <si>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</si>
  <si>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</si>
  <si>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</si>
  <si>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</si>
  <si>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</si>
  <si>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</si>
  <si>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</si>
  <si>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</si>
  <si>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</si>
  <si>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</si>
  <si>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</si>
  <si>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</si>
  <si>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</si>
  <si>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</si>
  <si>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</si>
  <si>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</si>
  <si>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</si>
  <si>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</si>
  <si>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</si>
  <si>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</si>
  <si>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</si>
  <si>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</si>
  <si>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</si>
  <si>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</si>
  <si>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</si>
  <si>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</si>
  <si>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</si>
  <si>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</si>
  <si>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</si>
  <si>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</si>
  <si>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</si>
  <si>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</si>
  <si>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</si>
  <si>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</si>
  <si>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</si>
  <si>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</si>
  <si>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</si>
  <si>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</si>
  <si>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</si>
  <si>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</si>
  <si>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</si>
  <si>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</si>
  <si>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</si>
  <si>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</si>
  <si>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</si>
  <si>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</si>
  <si>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</si>
  <si>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</si>
  <si>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</si>
  <si>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</si>
  <si>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</si>
  <si>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</si>
  <si>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</si>
  <si>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</si>
  <si>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</si>
  <si>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</si>
  <si>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</si>
  <si>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</si>
  <si>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</si>
  <si>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</si>
  <si>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</si>
  <si>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</si>
  <si>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</si>
  <si>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</si>
  <si>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</si>
  <si>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</si>
  <si>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</si>
  <si>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</si>
  <si>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</si>
  <si>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</si>
  <si>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</si>
  <si>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</si>
  <si>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</si>
  <si>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</si>
  <si>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</si>
  <si>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</si>
  <si>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</si>
  <si>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</si>
  <si>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</si>
  <si>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</si>
  <si>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</si>
  <si>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</si>
  <si>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</si>
  <si>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</si>
  <si>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</si>
  <si>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</si>
  <si>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</si>
  <si>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</si>
  <si>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</si>
  <si>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</si>
  <si>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</si>
  <si>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</si>
  <si>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</si>
  <si>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</si>
  <si>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</si>
  <si>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</si>
  <si>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</si>
  <si>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</si>
  <si>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</si>
  <si>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</si>
  <si>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</si>
  <si>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</si>
  <si>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</si>
  <si>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</si>
  <si>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</si>
  <si>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</si>
  <si>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</si>
  <si>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</si>
  <si>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</si>
  <si>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</si>
  <si>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</si>
  <si>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</si>
  <si>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</si>
  <si>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</si>
  <si>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</si>
  <si>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</si>
  <si>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能代市簡易水道事業特別会計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</si>
  <si>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</si>
  <si>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能代市浄化槽整備事業特別会計</t>
    <phoneticPr fontId="5"/>
  </si>
  <si>
    <t>(Ｆ)</t>
    <phoneticPr fontId="5"/>
  </si>
  <si>
    <t>能代市水道事業会計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</si>
  <si>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</si>
  <si>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</si>
  <si>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</si>
  <si>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</si>
  <si>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</si>
  <si>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</si>
  <si>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</si>
  <si>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</si>
  <si>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</si>
  <si>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</si>
  <si>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</si>
  <si>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</si>
  <si>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</si>
  <si>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</si>
  <si>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</si>
  <si>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</si>
  <si>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</si>
  <si>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</si>
  <si>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</si>
  <si>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</si>
  <si>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</si>
  <si>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</si>
  <si>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</si>
  <si>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</si>
  <si>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</si>
  <si>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</si>
  <si>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</si>
  <si>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</si>
  <si>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</si>
  <si>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</si>
  <si>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</si>
  <si>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</si>
  <si>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</si>
  <si>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</si>
  <si>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</si>
  <si>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</si>
  <si>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</si>
  <si>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</si>
  <si>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</si>
  <si>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</si>
  <si>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</si>
  <si>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</si>
  <si>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</si>
  <si>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</si>
  <si>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</si>
  <si>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</si>
  <si>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</si>
  <si>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</si>
  <si>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</si>
  <si>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</si>
  <si>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</si>
  <si>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</si>
  <si>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</si>
  <si>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</si>
  <si>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</si>
  <si>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</si>
  <si>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</si>
  <si>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</si>
  <si>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</si>
  <si>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</si>
  <si>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</si>
  <si>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</si>
  <si>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</si>
  <si>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</si>
  <si>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</si>
  <si>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</si>
  <si>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</si>
  <si>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</si>
  <si>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</si>
  <si>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</si>
  <si>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</si>
  <si>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</si>
  <si>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</si>
  <si>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</si>
  <si>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</si>
  <si>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</si>
  <si>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</si>
  <si>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</si>
  <si>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</si>
  <si>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</si>
  <si>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</si>
  <si>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</si>
  <si>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</si>
  <si>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</si>
  <si>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</si>
  <si>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0.73</t>
  </si>
  <si>
    <t>▲ 3.96</t>
  </si>
  <si>
    <t>能代市下水道事業会計</t>
  </si>
  <si>
    <t>一般会計</t>
  </si>
  <si>
    <t>能代市水道事業会計</t>
  </si>
  <si>
    <t>能代市介護保険特別会計（保険事業勘定）</t>
  </si>
  <si>
    <t>能代市国民健康保険特別会計（事業勘定）</t>
  </si>
  <si>
    <t>能代市後期高齢者医療特別会計</t>
  </si>
  <si>
    <t>能代市浄化槽整備事業特別会計</t>
  </si>
  <si>
    <t>能代市農業集落排水事業特別会計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</si>
  <si>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</si>
  <si>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</si>
  <si>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</si>
  <si>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</si>
  <si>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</si>
  <si>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</si>
  <si>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</si>
  <si>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</si>
  <si>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</si>
  <si>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43"/>
  </si>
  <si>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43"/>
  </si>
  <si>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43"/>
  </si>
  <si>
    <t>能代市山本郡養護老人ホーム組合（一般会計）</t>
    <rPh sb="0" eb="3">
      <t>ノシロシ</t>
    </rPh>
    <rPh sb="3" eb="5">
      <t>ヤマモト</t>
    </rPh>
    <rPh sb="5" eb="6">
      <t>グン</t>
    </rPh>
    <rPh sb="6" eb="8">
      <t>ヨウゴ</t>
    </rPh>
    <rPh sb="8" eb="10">
      <t>ロウジン</t>
    </rPh>
    <rPh sb="13" eb="15">
      <t>クミアイ</t>
    </rPh>
    <rPh sb="16" eb="18">
      <t>イッパン</t>
    </rPh>
    <rPh sb="18" eb="20">
      <t>カイケイ</t>
    </rPh>
    <phoneticPr fontId="43"/>
  </si>
  <si>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4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</si>
  <si>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4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</si>
  <si>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43"/>
  </si>
  <si>
    <t>秋田市町村会館管理組合（一般会計）</t>
    <rPh sb="0" eb="2">
      <t>アキタ</t>
    </rPh>
    <rPh sb="2" eb="5">
      <t>シチョウソン</t>
    </rPh>
    <rPh sb="5" eb="7">
      <t>カイカン</t>
    </rPh>
    <rPh sb="7" eb="9">
      <t>カンリ</t>
    </rPh>
    <rPh sb="9" eb="11">
      <t>クミアイ</t>
    </rPh>
    <rPh sb="12" eb="14">
      <t>イッパン</t>
    </rPh>
    <rPh sb="14" eb="16">
      <t>カイケイ</t>
    </rPh>
    <phoneticPr fontId="4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</si>
  <si>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4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</si>
  <si>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43"/>
  </si>
  <si>
    <t>能代市山本郡養護老人ホーム組合（特定施設事業特別会計）</t>
    <rPh sb="0" eb="3">
      <t>ノシロシ</t>
    </rPh>
    <rPh sb="3" eb="5">
      <t>ヤマモト</t>
    </rPh>
    <rPh sb="5" eb="6">
      <t>グン</t>
    </rPh>
    <rPh sb="6" eb="8">
      <t>ヨウゴ</t>
    </rPh>
    <rPh sb="8" eb="10">
      <t>ロウジン</t>
    </rPh>
    <rPh sb="13" eb="15">
      <t>クミアイ</t>
    </rPh>
    <rPh sb="16" eb="18">
      <t>トクテイ</t>
    </rPh>
    <rPh sb="18" eb="20">
      <t>シセツ</t>
    </rPh>
    <rPh sb="20" eb="22">
      <t>ジギョウ</t>
    </rPh>
    <rPh sb="22" eb="24">
      <t>トクベツ</t>
    </rPh>
    <rPh sb="24" eb="26">
      <t>カイケイ</t>
    </rPh>
    <phoneticPr fontId="43"/>
  </si>
  <si>
    <t>-</t>
    <phoneticPr fontId="2"/>
  </si>
  <si>
    <t>地域振興基金</t>
    <rPh sb="0" eb="2">
      <t>チイキ</t>
    </rPh>
    <rPh sb="2" eb="4">
      <t>シンコウ</t>
    </rPh>
    <rPh sb="4" eb="6">
      <t>キキン</t>
    </rPh>
    <phoneticPr fontId="5"/>
  </si>
  <si>
    <t>ふるさと創生基金</t>
    <rPh sb="4" eb="6">
      <t>ソウセイ</t>
    </rPh>
    <rPh sb="6" eb="8">
      <t>キキン</t>
    </rPh>
    <phoneticPr fontId="5"/>
  </si>
  <si>
    <t>福祉基金</t>
    <rPh sb="0" eb="2">
      <t>フクシ</t>
    </rPh>
    <rPh sb="2" eb="4">
      <t>キキン</t>
    </rPh>
    <phoneticPr fontId="5"/>
  </si>
  <si>
    <t>奨学基金</t>
    <rPh sb="0" eb="2">
      <t>ショウガク</t>
    </rPh>
    <rPh sb="2" eb="4">
      <t>キキン</t>
    </rPh>
    <phoneticPr fontId="5"/>
  </si>
  <si>
    <t>ふるさと納税基金</t>
    <rPh sb="4" eb="6">
      <t>ノウゼイ</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</si>
  <si>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</si>
  <si>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</si>
  <si>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</si>
  <si>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</si>
  <si>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</si>
  <si>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</si>
  <si>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及び有形固定資産減価償却率は、類似団体平均と比較して低くなっている。将来負担比率については、平成30年度に減少に転じたものの、財政調整基金等の充当可能財源の減少により、令和元年度は比率が増加している。
　今後、老朽化している公共施設への対策やインフラの維持等に取り組んでいくことで有形固定資産減価償却率は改善していくと考えているが、その経費も増加する見込みであるため、財政負担の軽減や地方債発行額の抑制を図りつつ、公共施設等総合管理計画及び個別施設計画に基づき、計画的に老朽化対策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</si>
  <si>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</si>
  <si>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</si>
  <si>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</si>
  <si>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</si>
  <si>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</si>
  <si>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</si>
  <si>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</si>
  <si>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及び実質公債費比率は、類似団体平均と比較して低くなっているが、将来負担比率については、財政調整基金等の充当可能財源の減少により令和元年度に比率が増加しており、実質公債費比率については、主に庁舎整備事業に係る元利償還金の増加により平成30年度から2年連続で比率が増加している。
　今後も地方債発行の抑制に継続的に取り組んでいくとともに、交付税措置の高い有利な地方債を活用するなど比率の改善に努める。
　また、老朽化している公共施設やインフラの維持等にかかる経費の増加が見込まれることから、両比率の動向を注視しながら公共施設等総合管理計画及び個別施設計画に基づき、適切な維持管理に努める。
</t>
    <rPh sb="86" eb="93">
      <t>ジッシツコウサイヒヒリツ</t>
    </rPh>
    <rPh sb="99" eb="100">
      <t>オモ</t>
    </rPh>
    <rPh sb="101" eb="107">
      <t>チョウシャセイビジギョウ</t>
    </rPh>
    <rPh sb="108" eb="109">
      <t>カカ</t>
    </rPh>
    <rPh sb="110" eb="115">
      <t>ガンリショウカンキン</t>
    </rPh>
    <rPh sb="116" eb="118">
      <t>ゾウカ</t>
    </rPh>
    <rPh sb="121" eb="123">
      <t>ヘイセイ</t>
    </rPh>
    <rPh sb="125" eb="127">
      <t>ネンド</t>
    </rPh>
    <rPh sb="134" eb="136">
      <t>ヒリツ</t>
    </rPh>
    <rPh sb="137" eb="13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</si>
</sst>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sz val="14"/>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9" fillId="0" borderId="0"/>
    <xf numFmtId="0" fontId="39" fillId="0" borderId="0">
      <alignment vertical="center"/>
    </xf>
    <xf numFmtId="0" fontId="40" fillId="0" borderId="0">
      <alignment vertical="center"/>
    </xf>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38" fillId="0" borderId="0">
      <alignment vertical="center"/>
    </xf>
    <xf numFmtId="0" fontId="45"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6" fillId="0" borderId="0" xfId="29"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44" fillId="0" borderId="112" xfId="27" applyFont="1" applyBorder="1" applyAlignment="1" applyProtection="1">
      <alignment horizontal="left" vertical="center" shrinkToFit="1"/>
      <protection locked="0"/>
    </xf>
    <xf numFmtId="0" fontId="44" fillId="0" borderId="113" xfId="27" applyFont="1" applyBorder="1" applyAlignment="1" applyProtection="1">
      <alignment horizontal="left" vertical="center" shrinkToFit="1"/>
      <protection locked="0"/>
    </xf>
    <xf numFmtId="0" fontId="44" fillId="0" borderId="114" xfId="27"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44" fillId="0" borderId="98" xfId="27" applyFont="1" applyBorder="1" applyAlignment="1" applyProtection="1">
      <alignment horizontal="left" vertical="center" shrinkToFit="1"/>
      <protection locked="0"/>
    </xf>
    <xf numFmtId="0" fontId="44" fillId="0" borderId="99" xfId="27" applyFont="1" applyBorder="1" applyAlignment="1" applyProtection="1">
      <alignment horizontal="left" vertical="center" shrinkToFit="1"/>
      <protection locked="0"/>
    </xf>
    <xf numFmtId="0" fontId="44" fillId="0" borderId="100" xfId="27"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30">
    <cellStyle name="標準" xfId="0" builtinId="0"/>
    <cellStyle name="標準 2" xfId="6"/>
    <cellStyle name="標準 2 2" xfId="7"/>
    <cellStyle name="標準 2 2 2" xfId="22"/>
    <cellStyle name="標準 2 3" xfId="10"/>
    <cellStyle name="標準 2 3 2" xfId="23"/>
    <cellStyle name="標準 2 4" xfId="21"/>
    <cellStyle name="標準 3" xfId="11"/>
    <cellStyle name="標準 3 2" xfId="24"/>
    <cellStyle name="標準 4" xfId="5"/>
    <cellStyle name="標準 4 2" xfId="25"/>
    <cellStyle name="標準 4_APAHO401600" xfId="1"/>
    <cellStyle name="標準 4_APAHO4019001" xfId="4"/>
    <cellStyle name="標準 4_ZJ08_022012_青森市_2010" xfId="3"/>
    <cellStyle name="標準 5" xfId="20"/>
    <cellStyle name="標準 6" xfId="8"/>
    <cellStyle name="標準 6 2" xfId="26"/>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8"/>
    <cellStyle name="標準 7 2" xfId="29"/>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7"/>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67319</c:v>
                </c:pt>
                <c:pt idx="2">
                  <c:v>70615</c:v>
                </c:pt>
                <c:pt idx="3">
                  <c:v>69185</c:v>
                </c:pt>
                <c:pt idx="4">
                  <c:v>70166</c:v>
                </c:pt>
              </c:numCache>
            </c:numRef>
          </c:val>
          <c:smooth val="0"/>
          <c:extLst>
            <c:ext xmlns:c16="http://schemas.microsoft.com/office/drawing/2014/chart" uri="{C3380CC4-5D6E-409C-BE32-E72D297353CC}">
              <c16:uniqueId val="{00000000-BB7E-475C-8388-0B20660852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72909</c:v>
                </c:pt>
                <c:pt idx="1">
                  <c:v>95194</c:v>
                </c:pt>
                <c:pt idx="2">
                  <c:v>80019</c:v>
                </c:pt>
                <c:pt idx="3">
                  <c:v>57406</c:v>
                </c:pt>
                <c:pt idx="4">
                  <c:v>54282</c:v>
                </c:pt>
              </c:numCache>
            </c:numRef>
          </c:val>
          <c:smooth val="0"/>
          <c:extLst>
            <c:ext xmlns:c16="http://schemas.microsoft.com/office/drawing/2014/chart" uri="{C3380CC4-5D6E-409C-BE32-E72D297353CC}">
              <c16:uniqueId val="{00000001-BB7E-475C-8388-0B20660852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5.51</c:v>
                </c:pt>
                <c:pt idx="1">
                  <c:v>4.17</c:v>
                </c:pt>
                <c:pt idx="2">
                  <c:v>4.7699999999999996</c:v>
                </c:pt>
                <c:pt idx="3">
                  <c:v>4.5599999999999996</c:v>
                </c:pt>
                <c:pt idx="4">
                  <c:v>4.2300000000000004</c:v>
                </c:pt>
              </c:numCache>
            </c:numRef>
          </c:val>
          <c:extLst>
            <c:ext xmlns:c16="http://schemas.microsoft.com/office/drawing/2014/chart" uri="{C3380CC4-5D6E-409C-BE32-E72D297353CC}">
              <c16:uniqueId val="{00000000-854D-48CB-9FB9-51BBD0861A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35.049999999999997</c:v>
                </c:pt>
                <c:pt idx="1">
                  <c:v>36.14</c:v>
                </c:pt>
                <c:pt idx="2">
                  <c:v>35.020000000000003</c:v>
                </c:pt>
                <c:pt idx="3">
                  <c:v>38.6</c:v>
                </c:pt>
                <c:pt idx="4">
                  <c:v>34.58</c:v>
                </c:pt>
              </c:numCache>
            </c:numRef>
          </c:val>
          <c:extLst>
            <c:ext xmlns:c16="http://schemas.microsoft.com/office/drawing/2014/chart" uri="{C3380CC4-5D6E-409C-BE32-E72D297353CC}">
              <c16:uniqueId val="{00000001-854D-48CB-9FB9-51BBD0861A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6.18</c:v>
                </c:pt>
                <c:pt idx="1">
                  <c:v>-1.03</c:v>
                </c:pt>
                <c:pt idx="2">
                  <c:v>-0.73</c:v>
                </c:pt>
                <c:pt idx="3">
                  <c:v>3.31</c:v>
                </c:pt>
                <c:pt idx="4">
                  <c:v>-3.96</c:v>
                </c:pt>
              </c:numCache>
            </c:numRef>
          </c:val>
          <c:smooth val="0"/>
          <c:extLst>
            <c:ext xmlns:c16="http://schemas.microsoft.com/office/drawing/2014/chart" uri="{C3380CC4-5D6E-409C-BE32-E72D297353CC}">
              <c16:uniqueId val="{00000002-854D-48CB-9FB9-51BBD0861A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30-48FF-9582-08E25A8FFC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0-48FF-9582-08E25A8FFC67}"/>
            </c:ext>
          </c:extLst>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30-48FF-9582-08E25A8FFC67}"/>
            </c:ext>
          </c:extLst>
        </c:ser>
        <c:ser>
          <c:idx val="3"/>
          <c:order val="3"/>
          <c:tx>
            <c:strRef>
              <c:f>データシート!$A$30</c:f>
              <c:strCache>
                <c:ptCount val="1"/>
                <c:pt idx="0">
                  <c:v>能代市浄化槽整備事業特別会計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30-48FF-9582-08E25A8FFC67}"/>
            </c:ext>
          </c:extLst>
        </c:ser>
        <c:ser>
          <c:idx val="4"/>
          <c:order val="4"/>
          <c:tx>
            <c:strRef>
              <c:f>データシート!$A$31</c:f>
              <c:strCache>
                <c:ptCount val="1"/>
                <c:pt idx="0">
                  <c:v>能代市後期高齢者医療特別会計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D30-48FF-9582-08E25A8FFC67}"/>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2.74</c:v>
                </c:pt>
                <c:pt idx="2">
                  <c:v>#N/A</c:v>
                </c:pt>
                <c:pt idx="3">
                  <c:v>2.4</c:v>
                </c:pt>
                <c:pt idx="4">
                  <c:v>#N/A</c:v>
                </c:pt>
                <c:pt idx="5">
                  <c:v>3.11</c:v>
                </c:pt>
                <c:pt idx="6">
                  <c:v>#N/A</c:v>
                </c:pt>
                <c:pt idx="7">
                  <c:v>1.96</c:v>
                </c:pt>
                <c:pt idx="8">
                  <c:v>#N/A</c:v>
                </c:pt>
                <c:pt idx="9">
                  <c:v>0.61</c:v>
                </c:pt>
              </c:numCache>
            </c:numRef>
          </c:val>
          <c:extLst>
            <c:ext xmlns:c16="http://schemas.microsoft.com/office/drawing/2014/chart" uri="{C3380CC4-5D6E-409C-BE32-E72D297353CC}">
              <c16:uniqueId val="{00000005-AD30-48FF-9582-08E25A8FFC67}"/>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0.74</c:v>
                </c:pt>
                <c:pt idx="4">
                  <c:v>#N/A</c:v>
                </c:pt>
                <c:pt idx="5">
                  <c:v>1.18</c:v>
                </c:pt>
                <c:pt idx="6">
                  <c:v>#N/A</c:v>
                </c:pt>
                <c:pt idx="7">
                  <c:v>1.6</c:v>
                </c:pt>
                <c:pt idx="8">
                  <c:v>#N/A</c:v>
                </c:pt>
                <c:pt idx="9">
                  <c:v>1.04</c:v>
                </c:pt>
              </c:numCache>
            </c:numRef>
          </c:val>
          <c:extLst>
            <c:ext xmlns:c16="http://schemas.microsoft.com/office/drawing/2014/chart" uri="{C3380CC4-5D6E-409C-BE32-E72D297353CC}">
              <c16:uniqueId val="{00000006-AD30-48FF-9582-08E25A8FFC67}"/>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3.04</c:v>
                </c:pt>
                <c:pt idx="4">
                  <c:v>#N/A</c:v>
                </c:pt>
                <c:pt idx="5">
                  <c:v>3.37</c:v>
                </c:pt>
                <c:pt idx="6">
                  <c:v>#N/A</c:v>
                </c:pt>
                <c:pt idx="7">
                  <c:v>3.15</c:v>
                </c:pt>
                <c:pt idx="8">
                  <c:v>#N/A</c:v>
                </c:pt>
                <c:pt idx="9">
                  <c:v>3.33</c:v>
                </c:pt>
              </c:numCache>
            </c:numRef>
          </c:val>
          <c:extLst>
            <c:ext xmlns:c16="http://schemas.microsoft.com/office/drawing/2014/chart" uri="{C3380CC4-5D6E-409C-BE32-E72D297353CC}">
              <c16:uniqueId val="{00000007-AD30-48FF-9582-08E25A8FFC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c:v>
                </c:pt>
                <c:pt idx="2">
                  <c:v>#N/A</c:v>
                </c:pt>
                <c:pt idx="3">
                  <c:v>4.16</c:v>
                </c:pt>
                <c:pt idx="4">
                  <c:v>#N/A</c:v>
                </c:pt>
                <c:pt idx="5">
                  <c:v>4.7699999999999996</c:v>
                </c:pt>
                <c:pt idx="6">
                  <c:v>#N/A</c:v>
                </c:pt>
                <c:pt idx="7">
                  <c:v>4.55</c:v>
                </c:pt>
                <c:pt idx="8">
                  <c:v>#N/A</c:v>
                </c:pt>
                <c:pt idx="9">
                  <c:v>4.2300000000000004</c:v>
                </c:pt>
              </c:numCache>
            </c:numRef>
          </c:val>
          <c:extLst>
            <c:ext xmlns:c16="http://schemas.microsoft.com/office/drawing/2014/chart" uri="{C3380CC4-5D6E-409C-BE32-E72D297353CC}">
              <c16:uniqueId val="{00000008-AD30-48FF-9582-08E25A8FFC67}"/>
            </c:ext>
          </c:extLst>
        </c:ser>
        <c:ser>
          <c:idx val="9"/>
          <c:order val="9"/>
          <c:tx>
            <c:strRef>
              <c:f>データシート!$A$36</c:f>
              <c:strCache>
                <c:ptCount val="1"/>
                <c:pt idx="0">
                  <c:v>能代市下水道事業会計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c:v>
                </c:pt>
                <c:pt idx="2">
                  <c:v>#N/A</c:v>
                </c:pt>
                <c:pt idx="3">
                  <c:v>1.5</c:v>
                </c:pt>
                <c:pt idx="4">
                  <c:v>#N/A</c:v>
                </c:pt>
                <c:pt idx="5">
                  <c:v>2.27</c:v>
                </c:pt>
                <c:pt idx="6">
                  <c:v>#N/A</c:v>
                </c:pt>
                <c:pt idx="7">
                  <c:v>2.8</c:v>
                </c:pt>
                <c:pt idx="8">
                  <c:v>#N/A</c:v>
                </c:pt>
                <c:pt idx="9">
                  <c:v>4.3499999999999996</c:v>
                </c:pt>
              </c:numCache>
            </c:numRef>
          </c:val>
          <c:extLst>
            <c:ext xmlns:c16="http://schemas.microsoft.com/office/drawing/2014/chart" uri="{C3380CC4-5D6E-409C-BE32-E72D297353CC}">
              <c16:uniqueId val="{00000009-AD30-48FF-9582-08E25A8FFC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2557</c:v>
                </c:pt>
                <c:pt idx="5">
                  <c:v>2602</c:v>
                </c:pt>
                <c:pt idx="8">
                  <c:v>2682</c:v>
                </c:pt>
                <c:pt idx="11">
                  <c:v>2808</c:v>
                </c:pt>
                <c:pt idx="14">
                  <c:v>2961</c:v>
                </c:pt>
              </c:numCache>
            </c:numRef>
          </c:val>
          <c:extLst>
            <c:ext xmlns:c16="http://schemas.microsoft.com/office/drawing/2014/chart" uri="{C3380CC4-5D6E-409C-BE32-E72D297353CC}">
              <c16:uniqueId val="{00000000-0F35-4132-B4C5-73C84F8ACF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35-4132-B4C5-73C84F8ACF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0F35-4132-B4C5-73C84F8ACF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24</c:v>
                </c:pt>
                <c:pt idx="6">
                  <c:v>16</c:v>
                </c:pt>
                <c:pt idx="9">
                  <c:v>15</c:v>
                </c:pt>
                <c:pt idx="12">
                  <c:v>14</c:v>
                </c:pt>
              </c:numCache>
            </c:numRef>
          </c:val>
          <c:extLst>
            <c:ext xmlns:c16="http://schemas.microsoft.com/office/drawing/2014/chart" uri="{C3380CC4-5D6E-409C-BE32-E72D297353CC}">
              <c16:uniqueId val="{00000003-0F35-4132-B4C5-73C84F8ACF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627</c:v>
                </c:pt>
                <c:pt idx="3">
                  <c:v>580</c:v>
                </c:pt>
                <c:pt idx="6">
                  <c:v>585</c:v>
                </c:pt>
                <c:pt idx="9">
                  <c:v>593</c:v>
                </c:pt>
                <c:pt idx="12">
                  <c:v>620</c:v>
                </c:pt>
              </c:numCache>
            </c:numRef>
          </c:val>
          <c:extLst>
            <c:ext xmlns:c16="http://schemas.microsoft.com/office/drawing/2014/chart" uri="{C3380CC4-5D6E-409C-BE32-E72D297353CC}">
              <c16:uniqueId val="{00000004-0F35-4132-B4C5-73C84F8ACF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5-4132-B4C5-73C84F8ACF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35-4132-B4C5-73C84F8ACF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2770</c:v>
                </c:pt>
                <c:pt idx="3">
                  <c:v>2796</c:v>
                </c:pt>
                <c:pt idx="6">
                  <c:v>2926</c:v>
                </c:pt>
                <c:pt idx="9">
                  <c:v>3096</c:v>
                </c:pt>
                <c:pt idx="12">
                  <c:v>3310</c:v>
                </c:pt>
              </c:numCache>
            </c:numRef>
          </c:val>
          <c:extLst>
            <c:ext xmlns:c16="http://schemas.microsoft.com/office/drawing/2014/chart" uri="{C3380CC4-5D6E-409C-BE32-E72D297353CC}">
              <c16:uniqueId val="{00000007-0F35-4132-B4C5-73C84F8ACF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877</c:v>
                </c:pt>
                <c:pt idx="2">
                  <c:v>#N/A</c:v>
                </c:pt>
                <c:pt idx="3">
                  <c:v>#N/A</c:v>
                </c:pt>
                <c:pt idx="4">
                  <c:v>798</c:v>
                </c:pt>
                <c:pt idx="5">
                  <c:v>#N/A</c:v>
                </c:pt>
                <c:pt idx="6">
                  <c:v>#N/A</c:v>
                </c:pt>
                <c:pt idx="7">
                  <c:v>845</c:v>
                </c:pt>
                <c:pt idx="8">
                  <c:v>#N/A</c:v>
                </c:pt>
                <c:pt idx="9">
                  <c:v>#N/A</c:v>
                </c:pt>
                <c:pt idx="10">
                  <c:v>896</c:v>
                </c:pt>
                <c:pt idx="11">
                  <c:v>#N/A</c:v>
                </c:pt>
                <c:pt idx="12">
                  <c:v>#N/A</c:v>
                </c:pt>
                <c:pt idx="13">
                  <c:v>983</c:v>
                </c:pt>
                <c:pt idx="14">
                  <c:v>#N/A</c:v>
                </c:pt>
              </c:numCache>
            </c:numRef>
          </c:val>
          <c:smooth val="0"/>
          <c:extLst>
            <c:ext xmlns:c16="http://schemas.microsoft.com/office/drawing/2014/chart" uri="{C3380CC4-5D6E-409C-BE32-E72D297353CC}">
              <c16:uniqueId val="{00000008-0F35-4132-B4C5-73C84F8ACF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27901</c:v>
                </c:pt>
                <c:pt idx="5">
                  <c:v>29896</c:v>
                </c:pt>
                <c:pt idx="8">
                  <c:v>29920</c:v>
                </c:pt>
                <c:pt idx="11">
                  <c:v>30490</c:v>
                </c:pt>
                <c:pt idx="14">
                  <c:v>30593</c:v>
                </c:pt>
              </c:numCache>
            </c:numRef>
          </c:val>
          <c:extLst>
            <c:ext xmlns:c16="http://schemas.microsoft.com/office/drawing/2014/chart" uri="{C3380CC4-5D6E-409C-BE32-E72D297353CC}">
              <c16:uniqueId val="{00000000-3108-4373-B3CD-FD946E3FCA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2319</c:v>
                </c:pt>
                <c:pt idx="5">
                  <c:v>2345</c:v>
                </c:pt>
                <c:pt idx="8">
                  <c:v>2325</c:v>
                </c:pt>
                <c:pt idx="11">
                  <c:v>2298</c:v>
                </c:pt>
                <c:pt idx="14">
                  <c:v>1843</c:v>
                </c:pt>
              </c:numCache>
            </c:numRef>
          </c:val>
          <c:extLst>
            <c:ext xmlns:c16="http://schemas.microsoft.com/office/drawing/2014/chart" uri="{C3380CC4-5D6E-409C-BE32-E72D297353CC}">
              <c16:uniqueId val="{00000001-3108-4373-B3CD-FD946E3FCA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9808</c:v>
                </c:pt>
                <c:pt idx="5">
                  <c:v>9670</c:v>
                </c:pt>
                <c:pt idx="8">
                  <c:v>9403</c:v>
                </c:pt>
                <c:pt idx="11">
                  <c:v>10552</c:v>
                </c:pt>
                <c:pt idx="14">
                  <c:v>10179</c:v>
                </c:pt>
              </c:numCache>
            </c:numRef>
          </c:val>
          <c:extLst>
            <c:ext xmlns:c16="http://schemas.microsoft.com/office/drawing/2014/chart" uri="{C3380CC4-5D6E-409C-BE32-E72D297353CC}">
              <c16:uniqueId val="{00000002-3108-4373-B3CD-FD946E3FCA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08-4373-B3CD-FD946E3FCA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08-4373-B3CD-FD946E3FCA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08-4373-B3CD-FD946E3FCA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2975</c:v>
                </c:pt>
                <c:pt idx="3">
                  <c:v>2764</c:v>
                </c:pt>
                <c:pt idx="6">
                  <c:v>2875</c:v>
                </c:pt>
                <c:pt idx="9">
                  <c:v>2897</c:v>
                </c:pt>
                <c:pt idx="12">
                  <c:v>2890</c:v>
                </c:pt>
              </c:numCache>
            </c:numRef>
          </c:val>
          <c:extLst>
            <c:ext xmlns:c16="http://schemas.microsoft.com/office/drawing/2014/chart" uri="{C3380CC4-5D6E-409C-BE32-E72D297353CC}">
              <c16:uniqueId val="{00000006-3108-4373-B3CD-FD946E3FCA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c:v>
                </c:pt>
                <c:pt idx="3">
                  <c:v>55</c:v>
                </c:pt>
                <c:pt idx="6">
                  <c:v>38</c:v>
                </c:pt>
                <c:pt idx="9">
                  <c:v>21</c:v>
                </c:pt>
                <c:pt idx="12">
                  <c:v>7</c:v>
                </c:pt>
              </c:numCache>
            </c:numRef>
          </c:val>
          <c:extLst>
            <c:ext xmlns:c16="http://schemas.microsoft.com/office/drawing/2014/chart" uri="{C3380CC4-5D6E-409C-BE32-E72D297353CC}">
              <c16:uniqueId val="{00000007-3108-4373-B3CD-FD946E3FCA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10251</c:v>
                </c:pt>
                <c:pt idx="3">
                  <c:v>10404</c:v>
                </c:pt>
                <c:pt idx="6">
                  <c:v>10313</c:v>
                </c:pt>
                <c:pt idx="9">
                  <c:v>9878</c:v>
                </c:pt>
                <c:pt idx="12">
                  <c:v>10119</c:v>
                </c:pt>
              </c:numCache>
            </c:numRef>
          </c:val>
          <c:extLst>
            <c:ext xmlns:c16="http://schemas.microsoft.com/office/drawing/2014/chart" uri="{C3380CC4-5D6E-409C-BE32-E72D297353CC}">
              <c16:uniqueId val="{00000008-3108-4373-B3CD-FD946E3FCA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08-4373-B3CD-FD946E3FCA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30186</c:v>
                </c:pt>
                <c:pt idx="3">
                  <c:v>32269</c:v>
                </c:pt>
                <c:pt idx="6">
                  <c:v>33197</c:v>
                </c:pt>
                <c:pt idx="9">
                  <c:v>32987</c:v>
                </c:pt>
                <c:pt idx="12">
                  <c:v>32415</c:v>
                </c:pt>
              </c:numCache>
            </c:numRef>
          </c:val>
          <c:extLst>
            <c:ext xmlns:c16="http://schemas.microsoft.com/office/drawing/2014/chart" uri="{C3380CC4-5D6E-409C-BE32-E72D297353CC}">
              <c16:uniqueId val="{0000000A-3108-4373-B3CD-FD946E3FCA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3463</c:v>
                </c:pt>
                <c:pt idx="2">
                  <c:v>#N/A</c:v>
                </c:pt>
                <c:pt idx="3">
                  <c:v>#N/A</c:v>
                </c:pt>
                <c:pt idx="4">
                  <c:v>3581</c:v>
                </c:pt>
                <c:pt idx="5">
                  <c:v>#N/A</c:v>
                </c:pt>
                <c:pt idx="6">
                  <c:v>#N/A</c:v>
                </c:pt>
                <c:pt idx="7">
                  <c:v>4775</c:v>
                </c:pt>
                <c:pt idx="8">
                  <c:v>#N/A</c:v>
                </c:pt>
                <c:pt idx="9">
                  <c:v>#N/A</c:v>
                </c:pt>
                <c:pt idx="10">
                  <c:v>2444</c:v>
                </c:pt>
                <c:pt idx="11">
                  <c:v>#N/A</c:v>
                </c:pt>
                <c:pt idx="12">
                  <c:v>#N/A</c:v>
                </c:pt>
                <c:pt idx="13">
                  <c:v>2815</c:v>
                </c:pt>
                <c:pt idx="14">
                  <c:v>#N/A</c:v>
                </c:pt>
              </c:numCache>
            </c:numRef>
          </c:val>
          <c:smooth val="0"/>
          <c:extLst>
            <c:ext xmlns:c16="http://schemas.microsoft.com/office/drawing/2014/chart" uri="{C3380CC4-5D6E-409C-BE32-E72D297353CC}">
              <c16:uniqueId val="{0000000B-3108-4373-B3CD-FD946E3FCA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5440</c:v>
                </c:pt>
                <c:pt idx="1">
                  <c:v>5988</c:v>
                </c:pt>
                <c:pt idx="2">
                  <c:v>5412</c:v>
                </c:pt>
              </c:numCache>
            </c:numRef>
          </c:val>
          <c:extLst>
            <c:ext xmlns:c16="http://schemas.microsoft.com/office/drawing/2014/chart" uri="{C3380CC4-5D6E-409C-BE32-E72D297353CC}">
              <c16:uniqueId val="{00000000-995A-44DA-A603-152147A53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1992</c:v>
                </c:pt>
                <c:pt idx="1">
                  <c:v>2381</c:v>
                </c:pt>
                <c:pt idx="2">
                  <c:v>2264</c:v>
                </c:pt>
              </c:numCache>
            </c:numRef>
          </c:val>
          <c:extLst>
            <c:ext xmlns:c16="http://schemas.microsoft.com/office/drawing/2014/chart" uri="{C3380CC4-5D6E-409C-BE32-E72D297353CC}">
              <c16:uniqueId val="{00000001-995A-44DA-A603-152147A53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2778</c:v>
                </c:pt>
                <c:pt idx="1">
                  <c:v>2623</c:v>
                </c:pt>
                <c:pt idx="2">
                  <c:v>2586</c:v>
                </c:pt>
              </c:numCache>
            </c:numRef>
          </c:val>
          <c:extLst>
            <c:ext xmlns:c16="http://schemas.microsoft.com/office/drawing/2014/chart" uri="{C3380CC4-5D6E-409C-BE32-E72D297353CC}">
              <c16:uniqueId val="{00000002-995A-44DA-A603-152147A536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{770B134B-4EF6-4037-A5A5-16D09743BFCF}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00-4C54-A0ED-7FFF57843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{168B4B88-7831-4B44-AE18-35E86322EF53}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0-4C54-A0ED-7FFF57843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{5EF9A8EC-C078-44E2-9198-6C46A57E595E}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0-4C54-A0ED-7FFF57843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{C56284B6-8039-49DB-8E60-3EE3EF4332E4}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0-4C54-A0ED-7FFF57843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{7CBD02C3-566D-4506-B45F-6378F9FB1FB8}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0-4C54-A0ED-7FFF5784345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{B52CBC3B-EE7A-4048-9434-4160B7BACB85}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00-4C54-A0ED-7FFF5784345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{6B5DFD01-84BD-498C-B4A0-80EDEC3FC9C1}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00-4C54-A0ED-7FFF5784345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{1221E0B2-4AD5-4F3F-8E85-281B4EA5D35B}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00-4C54-A0ED-7FFF5784345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{D37B1B24-826B-4904-8FB7-F0A4107655CB}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00-4C54-A0ED-7FFF57843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57.1</c:v>
                </c:pt>
                <c:pt idx="16">
                  <c:v>58.5</c:v>
                </c:pt>
                <c:pt idx="24">
                  <c:v>58.8</c:v>
                </c:pt>
                <c:pt idx="32">
                  <c:v>59.2</c:v>
                </c:pt>
              </c:numCache>
            </c:numRef>
          </c:xVal>
          <c:yVal>
            <c:numRef>
              <c:f>公会計指標分析・財政指標組合せ分析表!$BP$51:$DC$51</c:f>
              <c:numCache>
                <c:formatCode>#,##0.0;"▲ "#,##0.0</c:formatCode>
                <c:ptCount val="40"/>
                <c:pt idx="0">
                  <c:v>25.6</c:v>
                </c:pt>
                <c:pt idx="8">
                  <c:v>27.2</c:v>
                </c:pt>
                <c:pt idx="16">
                  <c:v>36.700000000000003</c:v>
                </c:pt>
                <c:pt idx="24">
                  <c:v>18.899999999999999</c:v>
                </c:pt>
                <c:pt idx="32">
                  <c:v>21.9</c:v>
                </c:pt>
              </c:numCache>
            </c:numRef>
          </c:yVal>
          <c:smooth val="0"/>
          <c:extLst>
            <c:ext xmlns:c16="http://schemas.microsoft.com/office/drawing/2014/chart" uri="{C3380CC4-5D6E-409C-BE32-E72D297353CC}">
              <c16:uniqueId val="{00000009-B000-4C54-A0ED-7FFF578434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{445EB5C1-E275-4F01-9E1B-DF0363387C95}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00-4C54-A0ED-7FFF578434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{4BFDFA7F-CFCF-4B59-A341-01244F348230}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0-4C54-A0ED-7FFF57843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{CA4D7211-90B8-4CBB-A82C-E27DD3689638}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0-4C54-A0ED-7FFF57843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{3C2ABAC9-5FA1-47ED-BFF2-4F193F7EB228}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0-4C54-A0ED-7FFF57843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{B4D905AC-A713-4EAC-A84D-C4619655DA5D}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0-4C54-A0ED-7FFF5784345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{1306D312-4ACA-4B88-99A1-5E5CA3F509B0}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00-4C54-A0ED-7FFF5784345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{FAE541CF-02BE-48F6-90D5-EA81B3E4C935}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00-4C54-A0ED-7FFF5784345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{1113A6E8-F24D-4953-B479-0BD0AC8E90F4}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00-4C54-A0ED-7FFF5784345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{2B0BF896-F31F-4E88-AD9F-4CE0EA4CB34C}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00-4C54-A0ED-7FFF57843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57</c:v>
                </c:pt>
                <c:pt idx="16">
                  <c:v>58.9</c:v>
                </c:pt>
                <c:pt idx="24">
                  <c:v>59.9</c:v>
                </c:pt>
                <c:pt idx="32">
                  <c:v>60.7</c:v>
                </c:pt>
              </c:numCache>
            </c:numRef>
          </c:xVal>
          <c:yVal>
            <c:numRef>
              <c:f>公会計指標分析・財政指標組合せ分析表!$BP$55:$DC$55</c:f>
              <c:numCache>
                <c:formatCode>#,##0.0;"▲ "#,##0.0</c:formatCode>
                <c:ptCount val="40"/>
                <c:pt idx="0">
                  <c:v>33.6</c:v>
                </c:pt>
                <c:pt idx="8">
                  <c:v>32.5</c:v>
                </c:pt>
                <c:pt idx="16">
                  <c:v>30.2</c:v>
                </c:pt>
                <c:pt idx="24">
                  <c:v>25.4</c:v>
                </c:pt>
                <c:pt idx="32">
                  <c:v>22.9</c:v>
                </c:pt>
              </c:numCache>
            </c:numRef>
          </c:yVal>
          <c:smooth val="0"/>
          <c:extLst>
            <c:ext xmlns:c16="http://schemas.microsoft.com/office/drawing/2014/chart" uri="{C3380CC4-5D6E-409C-BE32-E72D297353CC}">
              <c16:uniqueId val="{00000013-B000-4C54-A0ED-7FFF57843456}"/>
            </c:ext>
          </c:extLst>
        </c:ser>
        <c:dLbls>
          <c:showLegendKey val="0"/>
          <c:showVal val="1"/>
          <c:showCatName val="0"/>
          <c:showSerName val="0"/>
          <c:showPercent val="0"/>
          <c:showBubbleSize val="0"/>
        </c:dLbls>
        <c:axId val="46179840"/>
        <c:axId val="46181760"/>
      </c:scatterChart>
      <c:valAx>
        <c:axId val="46179840"/>
        <c:scaling>
          <c:orientation val="minMax"/>
          <c:max val="61.1"/>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{AB8F118E-E670-4037-842C-663DD6FF2C10}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80-4D57-B6FF-748F65FD80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{3CF0E00C-CB89-4D5B-9C76-B62CE0BA4E7E}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80-4D57-B6FF-748F65FD80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{5C4969A1-D697-4AAD-897C-E83314702010}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80-4D57-B6FF-748F65FD80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{7AD992AD-15C5-4822-A65B-C69A15A54AFC}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80-4D57-B6FF-748F65FD80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{C5C7CDBE-5D90-4120-9DD1-9E28305F8C1C}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80-4D57-B6FF-748F65FD80F8}"/>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{CDEA4AA2-CF4C-4167-8929-46546075F0E2}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80-4D57-B6FF-748F65FD80F8}"/>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{A3973253-435A-4D4A-9E91-94C029E9FC0E}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80-4D57-B6FF-748F65FD80F8}"/>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{EC4CBD11-C9FC-4270-947C-ED1CC58E66AC}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80-4D57-B6FF-748F65FD80F8}"/>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{C202E344-D7F0-47DD-9CC1-B6DAB073A08A}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80-4D57-B6FF-748F65FD80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6.3</c:v>
                </c:pt>
                <c:pt idx="16">
                  <c:v>6.3</c:v>
                </c:pt>
                <c:pt idx="24">
                  <c:v>6.5</c:v>
                </c:pt>
                <c:pt idx="32">
                  <c:v>7</c:v>
                </c:pt>
              </c:numCache>
            </c:numRef>
          </c:xVal>
          <c:yVal>
            <c:numRef>
              <c:f>公会計指標分析・財政指標組合せ分析表!$BP$73:$DC$73</c:f>
              <c:numCache>
                <c:formatCode>#,##0.0;"▲ "#,##0.0</c:formatCode>
                <c:ptCount val="40"/>
                <c:pt idx="0">
                  <c:v>25.6</c:v>
                </c:pt>
                <c:pt idx="8">
                  <c:v>27.2</c:v>
                </c:pt>
                <c:pt idx="16">
                  <c:v>36.700000000000003</c:v>
                </c:pt>
                <c:pt idx="24">
                  <c:v>18.899999999999999</c:v>
                </c:pt>
                <c:pt idx="32">
                  <c:v>21.9</c:v>
                </c:pt>
              </c:numCache>
            </c:numRef>
          </c:yVal>
          <c:smooth val="0"/>
          <c:extLst>
            <c:ext xmlns:c16="http://schemas.microsoft.com/office/drawing/2014/chart" uri="{C3380CC4-5D6E-409C-BE32-E72D297353CC}">
              <c16:uniqueId val="{00000009-3280-4D57-B6FF-748F65FD80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{FB1F689F-DC64-4438-9813-56BC03083C9A}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80-4D57-B6FF-748F65FD80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{6E997C16-B3F0-4DFE-84EE-CB491EE1DACA}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80-4D57-B6FF-748F65FD80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{B67AE0B2-6DF7-4860-A9C3-873E5BD0DDF4}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80-4D57-B6FF-748F65FD80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{40042669-FE17-4DFC-819A-862027104CEB}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80-4D57-B6FF-748F65FD80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{124532C0-8910-4F57-BE0F-99006CF505C5}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80-4D57-B6FF-748F65FD80F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{CB9D50A6-3CD1-4B4C-9309-309E4D1B62E7}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80-4D57-B6FF-748F65FD80F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{92D5F6CF-EACF-48DA-A2E8-026C5E01E98A}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80-4D57-B6FF-748F65FD80F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{67376AC5-D79B-4E02-8681-9C3DE1BEE0FE}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80-4D57-B6FF-748F65FD80F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{DA303FB1-0FD2-4CF5-84DB-191593CED29B}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80-4D57-B6FF-748F65FD80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8.1999999999999993</c:v>
                </c:pt>
                <c:pt idx="16">
                  <c:v>8</c:v>
                </c:pt>
                <c:pt idx="24">
                  <c:v>7.8</c:v>
                </c:pt>
                <c:pt idx="32">
                  <c:v>7.7</c:v>
                </c:pt>
              </c:numCache>
            </c:numRef>
          </c:xVal>
          <c:yVal>
            <c:numRef>
              <c:f>公会計指標分析・財政指標組合せ分析表!$BP$77:$DC$77</c:f>
              <c:numCache>
                <c:formatCode>#,##0.0;"▲ "#,##0.0</c:formatCode>
                <c:ptCount val="40"/>
                <c:pt idx="0">
                  <c:v>33.6</c:v>
                </c:pt>
                <c:pt idx="8">
                  <c:v>32.5</c:v>
                </c:pt>
                <c:pt idx="16">
                  <c:v>30.2</c:v>
                </c:pt>
                <c:pt idx="24">
                  <c:v>25.4</c:v>
                </c:pt>
                <c:pt idx="32">
                  <c:v>22.9</c:v>
                </c:pt>
              </c:numCache>
            </c:numRef>
          </c:yVal>
          <c:smooth val="0"/>
          <c:extLst>
            <c:ext xmlns:c16="http://schemas.microsoft.com/office/drawing/2014/chart" uri="{C3380CC4-5D6E-409C-BE32-E72D297353CC}">
              <c16:uniqueId val="{00000013-3280-4D57-B6FF-748F65FD80F8}"/>
            </c:ext>
          </c:extLst>
        </c:ser>
        <c:dLbls>
          <c:showLegendKey val="0"/>
          <c:showVal val="1"/>
          <c:showCatName val="0"/>
          <c:showSerName val="0"/>
          <c:showPercent val="0"/>
          <c:showBubbleSize val="0"/>
        </c:dLbls>
        <c:axId val="84219776"/>
        <c:axId val="84234240"/>
      </c:scatterChart>
      <c:valAx>
        <c:axId val="84219776"/>
        <c:scaling>
          <c:orientation val="minMax"/>
          <c:max val="8.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令和元年度における実質公債比率の分子については、庁舎整備事業や道の駅ふたつい整備事業に係る償還が本格的に開始になったことなどにより元利償還金が</a:t>
          </a:r>
          <a:r>
            <a:rPr kumimoji="1" lang="en-US" altLang="ja-JP" sz="1200">
              <a:latin typeface="ＭＳ ゴシック" pitchFamily="49" charset="-128"/>
              <a:ea typeface="ＭＳ ゴシック" pitchFamily="49" charset="-128"/>
            </a:rPr>
            <a:t>214</a:t>
          </a:r>
          <a:r>
            <a:rPr kumimoji="1" lang="ja-JP" altLang="en-US" sz="1200">
              <a:latin typeface="ＭＳ ゴシック" pitchFamily="49" charset="-128"/>
              <a:ea typeface="ＭＳ ゴシック" pitchFamily="49" charset="-128"/>
            </a:rPr>
            <a:t>百万円増と</a:t>
          </a:r>
          <a:r>
            <a:rPr kumimoji="1" lang="ja-JP" altLang="en-US" sz="1200">
              <a:solidFill>
                <a:schemeClr val="tx1"/>
              </a:solidFill>
              <a:latin typeface="ＭＳ ゴシック" pitchFamily="49" charset="-128"/>
              <a:ea typeface="ＭＳ ゴシック" pitchFamily="49" charset="-128"/>
            </a:rPr>
            <a:t>なり増加した。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今後は、能代山本広域市町村圏組合で予定されているごみ処理場建設に伴う大幅な公債費の増加が見込まれることから、将来的な上昇は避けられない状況である。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また、老朽化している公共施設やインフラの維持・更新に係る経費の増も見込まれるため、能代市公共施設等総合管理計画に基づき、財政負担の軽減・平準化を図り、新規地方債発行の抑制に継続的に取り組みつつ、有利な利率へ借換え可能な場合については、積極的</a:t>
          </a:r>
          <a:r>
            <a:rPr kumimoji="1" lang="ja-JP" altLang="en-US" sz="1200">
              <a:latin typeface="ＭＳ ゴシック" pitchFamily="49" charset="-128"/>
              <a:ea typeface="ＭＳ ゴシック" pitchFamily="49" charset="-128"/>
            </a:rPr>
            <a:t>に借換えを行っていく。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当市では、満期一括償還の地方債を発行していないため、減債基金の残高と減債基金積立相当額に該当する数値はありません。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庁舎整備事業や道の駅ふたつい整備事業に係る元金償還の開始により将来負担額が</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百万円減少したが、将来負担比率の分子は増加した。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この主な要因は、財政調整基金や減債基金といった充当可能基金及び充当可能特定歳入の減少のためである。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今後は、能代山本広域市町村圏組合で予定されているごみ処理場建設</a:t>
          </a:r>
          <a:r>
            <a:rPr kumimoji="1" lang="ja-JP" altLang="en-US" sz="1400">
              <a:solidFill>
                <a:schemeClr val="tx1"/>
              </a:solidFill>
              <a:latin typeface="ＭＳ ゴシック" pitchFamily="49" charset="-128"/>
              <a:ea typeface="ＭＳ ゴシック" pitchFamily="49" charset="-128"/>
            </a:rPr>
            <a:t>に伴う地方債残高の増加に加え、合併算定替に伴う交付税減少等に伴う歳入減による財政調整基金の減少が見込まれているため、将来負担比率の分子は増大していくことが予想される。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このため、能代市総合計画に基づき事業を取捨選択し、将来世代の負担を先送りすることのないよう適正な地方債発行に努めていく。</a:t>
          </a:r>
          <a:endParaRPr kumimoji="1" lang="en-US" altLang="ja-JP" sz="1400">
            <a:solidFill>
              <a:schemeClr val="tx1"/>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道の駅ふたついの土地売払収入があったことから基金全体で増に転じたが、このような特殊事情は今後想定できないことから、各基金を取り崩しながらの財政運営が見込まれるため、基金残高は今後減少して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今後は、庁舎整備事業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に伴う元金償還の本格化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能代山本広域市町村圏組合で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ごみ処理場建設に伴う公債費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増により、厳しい財政運営が予想されることから、段階的に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基金を取り崩しての事業実施が見込まれる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。限りある基金に頼ることなく、適切な財源確保と歳出の精査に取り組み、基金を一定水準で維持できるよう安定した財政運営に努めていく。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・地域振興基金：新市建設計画に基づく、地域住民の連帯強化又は旧市町の区域における地域振興等につながる事業への充当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・ふるさと創生基金：ふるさとの歴史・文化の環境づくりにふさわしい事業への充当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・福祉基金：高齢者等の福祉の増進を図る事業への充当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・奨学基金：優良な学生であり、経済的に修学困難な者への学資金を貸与するもの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・ふるさと納税基金：ふるさと納税制度により寄せられた個人からの寄附金を活用し、寄附者の意向を反映した施策への充当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その他特定目的基金は減少しているが、その主な要因は地域振興基金を上記に該当する事業へ段階的に充当しているためである。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今後も活用目的に資する事業へ充当し、段階的に取り崩していく予定。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百万円を積み立てた一方、収支不足の補てんや昨年度あった道の駅ふたついの土地売払収入が皆減となったことで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の実質単年度収支が６億円を超える赤字となっており、今後も財源不足の傾向が続くと思われることから、適切な財源確保と歳出の精査に取り組み、基金を一定水準で維持できるよう安定した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庁舎整備事業、二ツ井テニスコート整備事業及び道の駅ふたつい整備事業に係る償還に充てたことにより減となった。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上記３事業に係る償還に充当していく予定。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及び全国平均と比較して低くなっているものの、前年度比では増加している。これは、旧市民体育館や休校した校舎など耐用年数を経過した施設を多く保有していることが主な要因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今後も、公共施設等総合管理計画及び個別施設計画に基づき、計画的に老朽化対策に取り組んでいく。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156664</xdr:rowOff>
    </xdr:from>
    <xdr:to>
      <xdr:col>7</xdr:col>
      <xdr:colOff>187325</xdr:colOff>
      <xdr:row>29</xdr:row>
      <xdr:rowOff>86814</xdr:rowOff>
    </xdr:to>
    <xdr:sp macro="" textlink="">
      <xdr:nvSpPr>
        <xdr:cNvPr id="77" name="フローチャート: 判断 76"/>
        <xdr:cNvSpPr/>
      </xdr:nvSpPr>
      <xdr:spPr>
        <a:xfrm>
          <a:off x="1714500" y="572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3" name="楕円 82"/>
        <xdr:cNvSpPr/>
      </xdr:nvSpPr>
      <xdr:spPr>
        <a:xfrm>
          <a:off x="4711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82113</xdr:rowOff>
    </xdr:from>
    <xdr:ext cx="405111" cy="259045"/>
    <xdr:sp macro="" textlink="">
      <xdr:nvSpPr>
        <xdr:cNvPr id="84" name="有形固定資産減価償却率該当値テキスト"/>
        <xdr:cNvSpPr txBox="1"/>
      </xdr:nvSpPr>
      <xdr:spPr>
        <a:xfrm>
          <a:off x="48133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85" name="楕円 84"/>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110036</xdr:rowOff>
    </xdr:to>
    <xdr:cxnSp macro="">
      <xdr:nvCxnSpPr>
        <xdr:cNvPr id="86" name="直線コネクタ 85"/>
        <xdr:cNvCxnSpPr/>
      </xdr:nvCxnSpPr>
      <xdr:spPr>
        <a:xfrm>
          <a:off x="4051300" y="5841274"/>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7" name="楕円 86"/>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29</xdr:row>
      <xdr:rowOff>97699</xdr:rowOff>
    </xdr:to>
    <xdr:cxnSp macro="">
      <xdr:nvCxnSpPr>
        <xdr:cNvPr id="88" name="直線コネクタ 87"/>
        <xdr:cNvCxnSpPr/>
      </xdr:nvCxnSpPr>
      <xdr:spPr>
        <a:xfrm>
          <a:off x="3289300" y="583202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165917</xdr:rowOff>
    </xdr:from>
    <xdr:to>
      <xdr:col>11</xdr:col>
      <xdr:colOff>187325</xdr:colOff>
      <xdr:row>29</xdr:row>
      <xdr:rowOff>96067</xdr:rowOff>
    </xdr:to>
    <xdr:sp macro="" textlink="">
      <xdr:nvSpPr>
        <xdr:cNvPr id="89" name="楕円 88"/>
        <xdr:cNvSpPr/>
      </xdr:nvSpPr>
      <xdr:spPr>
        <a:xfrm>
          <a:off x="2476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29</xdr:row>
      <xdr:rowOff>88447</xdr:rowOff>
    </xdr:to>
    <xdr:cxnSp macro="">
      <xdr:nvCxnSpPr>
        <xdr:cNvPr id="90" name="直線コネクタ 89"/>
        <xdr:cNvCxnSpPr/>
      </xdr:nvCxnSpPr>
      <xdr:spPr>
        <a:xfrm>
          <a:off x="2527300" y="57888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91" name="楕円 90"/>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94615</xdr:rowOff>
    </xdr:to>
    <xdr:cxnSp macro="">
      <xdr:nvCxnSpPr>
        <xdr:cNvPr id="92" name="直線コネクタ 91"/>
        <xdr:cNvCxnSpPr/>
      </xdr:nvCxnSpPr>
      <xdr:spPr>
        <a:xfrm flipV="1">
          <a:off x="1765300" y="578884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103341</xdr:rowOff>
    </xdr:from>
    <xdr:ext cx="405111" cy="259045"/>
    <xdr:sp macro="" textlink="">
      <xdr:nvSpPr>
        <xdr:cNvPr id="96" name="n_4aveValue有形固定資産減価償却率"/>
        <xdr:cNvSpPr txBox="1"/>
      </xdr:nvSpPr>
      <xdr:spPr>
        <a:xfrm>
          <a:off x="1562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97" name="n_1mainValue有形固定資産減価償却率"/>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8" name="n_2mainValue有形固定資産減価償却率"/>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87194</xdr:rowOff>
    </xdr:from>
    <xdr:ext cx="405111" cy="259045"/>
    <xdr:sp macro="" textlink="">
      <xdr:nvSpPr>
        <xdr:cNvPr id="99" name="n_3mainValue有形固定資産減価償却率"/>
        <xdr:cNvSpPr txBox="1"/>
      </xdr:nvSpPr>
      <xdr:spPr>
        <a:xfrm>
          <a:off x="2324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0" name="n_4main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債務償還比率は類似団体平均及び全国平均を上回っている。これは、道の駅ふたつい整備事業及び庁舎整備事業の実施による地方債残高の増加が主な要因である。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財源である財政調整基金や減債基金について、令和３年度で普通交付税の合併算定替が終了し、一般財源の減少が見込まれることから、今後は取り崩しによる基金残高の減少が推測されるが、地方債発行額の抑制を行い、債務償還比率の改善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61828</xdr:rowOff>
    </xdr:from>
    <xdr:to>
      <xdr:col>76</xdr:col>
      <xdr:colOff>73025</xdr:colOff>
      <xdr:row>31</xdr:row>
      <xdr:rowOff>163428</xdr:rowOff>
    </xdr:to>
    <xdr:sp macro="" textlink="">
      <xdr:nvSpPr>
        <xdr:cNvPr id="145" name="楕円 144"/>
        <xdr:cNvSpPr/>
      </xdr:nvSpPr>
      <xdr:spPr>
        <a:xfrm>
          <a:off x="14744700" y="61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40255</xdr:rowOff>
    </xdr:from>
    <xdr:ext cx="469744" cy="259045"/>
    <xdr:sp macro="" textlink="">
      <xdr:nvSpPr>
        <xdr:cNvPr id="146" name="債務償還比率該当値テキスト"/>
        <xdr:cNvSpPr txBox="1"/>
      </xdr:nvSpPr>
      <xdr:spPr>
        <a:xfrm>
          <a:off x="14846300" y="61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51753</xdr:rowOff>
    </xdr:from>
    <xdr:to>
      <xdr:col>72</xdr:col>
      <xdr:colOff>123825</xdr:colOff>
      <xdr:row>31</xdr:row>
      <xdr:rowOff>153353</xdr:rowOff>
    </xdr:to>
    <xdr:sp macro="" textlink="">
      <xdr:nvSpPr>
        <xdr:cNvPr id="147" name="楕円 146"/>
        <xdr:cNvSpPr/>
      </xdr:nvSpPr>
      <xdr:spPr>
        <a:xfrm>
          <a:off x="14033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102553</xdr:rowOff>
    </xdr:from>
    <xdr:to>
      <xdr:col>76</xdr:col>
      <xdr:colOff>22225</xdr:colOff>
      <xdr:row>31</xdr:row>
      <xdr:rowOff>112628</xdr:rowOff>
    </xdr:to>
    <xdr:cxnSp macro="">
      <xdr:nvCxnSpPr>
        <xdr:cNvPr id="148" name="直線コネクタ 147"/>
        <xdr:cNvCxnSpPr/>
      </xdr:nvCxnSpPr>
      <xdr:spPr>
        <a:xfrm>
          <a:off x="14084300" y="6189028"/>
          <a:ext cx="711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86416</xdr:rowOff>
    </xdr:from>
    <xdr:to>
      <xdr:col>68</xdr:col>
      <xdr:colOff>123825</xdr:colOff>
      <xdr:row>32</xdr:row>
      <xdr:rowOff>16566</xdr:rowOff>
    </xdr:to>
    <xdr:sp macro="" textlink="">
      <xdr:nvSpPr>
        <xdr:cNvPr id="149" name="楕円 148"/>
        <xdr:cNvSpPr/>
      </xdr:nvSpPr>
      <xdr:spPr>
        <a:xfrm>
          <a:off x="13271500" y="61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102553</xdr:rowOff>
    </xdr:from>
    <xdr:to>
      <xdr:col>72</xdr:col>
      <xdr:colOff>73025</xdr:colOff>
      <xdr:row>31</xdr:row>
      <xdr:rowOff>137216</xdr:rowOff>
    </xdr:to>
    <xdr:cxnSp macro="">
      <xdr:nvCxnSpPr>
        <xdr:cNvPr id="150" name="直線コネクタ 149"/>
        <xdr:cNvCxnSpPr/>
      </xdr:nvCxnSpPr>
      <xdr:spPr>
        <a:xfrm flipV="1">
          <a:off x="13322300" y="6189028"/>
          <a:ext cx="762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81738</xdr:rowOff>
    </xdr:from>
    <xdr:to>
      <xdr:col>64</xdr:col>
      <xdr:colOff>123825</xdr:colOff>
      <xdr:row>32</xdr:row>
      <xdr:rowOff>11888</xdr:rowOff>
    </xdr:to>
    <xdr:sp macro="" textlink="">
      <xdr:nvSpPr>
        <xdr:cNvPr id="151" name="楕円 150"/>
        <xdr:cNvSpPr/>
      </xdr:nvSpPr>
      <xdr:spPr>
        <a:xfrm>
          <a:off x="12509500" y="61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132538</xdr:rowOff>
    </xdr:from>
    <xdr:to>
      <xdr:col>68</xdr:col>
      <xdr:colOff>73025</xdr:colOff>
      <xdr:row>31</xdr:row>
      <xdr:rowOff>137216</xdr:rowOff>
    </xdr:to>
    <xdr:cxnSp macro="">
      <xdr:nvCxnSpPr>
        <xdr:cNvPr id="152" name="直線コネクタ 151"/>
        <xdr:cNvCxnSpPr/>
      </xdr:nvCxnSpPr>
      <xdr:spPr>
        <a:xfrm>
          <a:off x="12560300" y="6219013"/>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95941</xdr:rowOff>
    </xdr:from>
    <xdr:to>
      <xdr:col>60</xdr:col>
      <xdr:colOff>123825</xdr:colOff>
      <xdr:row>31</xdr:row>
      <xdr:rowOff>26091</xdr:rowOff>
    </xdr:to>
    <xdr:sp macro="" textlink="">
      <xdr:nvSpPr>
        <xdr:cNvPr id="153" name="楕円 152"/>
        <xdr:cNvSpPr/>
      </xdr:nvSpPr>
      <xdr:spPr>
        <a:xfrm>
          <a:off x="11747500" y="60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146741</xdr:rowOff>
    </xdr:from>
    <xdr:to>
      <xdr:col>64</xdr:col>
      <xdr:colOff>73025</xdr:colOff>
      <xdr:row>31</xdr:row>
      <xdr:rowOff>132538</xdr:rowOff>
    </xdr:to>
    <xdr:cxnSp macro="">
      <xdr:nvCxnSpPr>
        <xdr:cNvPr id="154" name="直線コネクタ 153"/>
        <xdr:cNvCxnSpPr/>
      </xdr:nvCxnSpPr>
      <xdr:spPr>
        <a:xfrm>
          <a:off x="11798300" y="6061766"/>
          <a:ext cx="762000" cy="1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144480</xdr:rowOff>
    </xdr:from>
    <xdr:ext cx="469744" cy="259045"/>
    <xdr:sp macro="" textlink="">
      <xdr:nvSpPr>
        <xdr:cNvPr id="159" name="n_1mainValue債務償還比率"/>
        <xdr:cNvSpPr txBox="1"/>
      </xdr:nvSpPr>
      <xdr:spPr>
        <a:xfrm>
          <a:off x="13836727" y="623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7693</xdr:rowOff>
    </xdr:from>
    <xdr:ext cx="469744" cy="259045"/>
    <xdr:sp macro="" textlink="">
      <xdr:nvSpPr>
        <xdr:cNvPr id="160" name="n_2mainValue債務償還比率"/>
        <xdr:cNvSpPr txBox="1"/>
      </xdr:nvSpPr>
      <xdr:spPr>
        <a:xfrm>
          <a:off x="13087427" y="62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3015</xdr:rowOff>
    </xdr:from>
    <xdr:ext cx="469744" cy="259045"/>
    <xdr:sp macro="" textlink="">
      <xdr:nvSpPr>
        <xdr:cNvPr id="161" name="n_3mainValue債務償還比率"/>
        <xdr:cNvSpPr txBox="1"/>
      </xdr:nvSpPr>
      <xdr:spPr>
        <a:xfrm>
          <a:off x="12325427" y="62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42618</xdr:rowOff>
    </xdr:from>
    <xdr:ext cx="469744" cy="259045"/>
    <xdr:sp macro="" textlink="">
      <xdr:nvSpPr>
        <xdr:cNvPr id="162" name="n_4mainValue債務償還比率"/>
        <xdr:cNvSpPr txBox="1"/>
      </xdr:nvSpPr>
      <xdr:spPr>
        <a:xfrm>
          <a:off x="11563427" y="57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103124</xdr:rowOff>
    </xdr:from>
    <xdr:to>
      <xdr:col>6</xdr:col>
      <xdr:colOff>38100</xdr:colOff>
      <xdr:row>39</xdr:row>
      <xdr:rowOff>33274</xdr:rowOff>
    </xdr:to>
    <xdr:sp macro="" textlink="">
      <xdr:nvSpPr>
        <xdr:cNvPr id="65" name="フローチャート: 判断 64"/>
        <xdr:cNvSpPr/>
      </xdr:nvSpPr>
      <xdr:spPr>
        <a:xfrm>
          <a:off x="1079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71" name="楕円 70"/>
        <xdr:cNvSpPr/>
      </xdr:nvSpPr>
      <xdr:spPr>
        <a:xfrm>
          <a:off x="4584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135145</xdr:rowOff>
    </xdr:from>
    <xdr:ext cx="405111" cy="259045"/>
    <xdr:sp macro="" textlink="">
      <xdr:nvSpPr>
        <xdr:cNvPr id="72" name="【道路】&#10;有形固定資産減価償却率該当値テキスト"/>
        <xdr:cNvSpPr txBox="1"/>
      </xdr:nvSpPr>
      <xdr:spPr>
        <a:xfrm>
          <a:off x="4673600" y="647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107696</xdr:rowOff>
    </xdr:from>
    <xdr:to>
      <xdr:col>20</xdr:col>
      <xdr:colOff>38100</xdr:colOff>
      <xdr:row>39</xdr:row>
      <xdr:rowOff>37846</xdr:rowOff>
    </xdr:to>
    <xdr:sp macro="" textlink="">
      <xdr:nvSpPr>
        <xdr:cNvPr id="73" name="楕円 72"/>
        <xdr:cNvSpPr/>
      </xdr:nvSpPr>
      <xdr:spPr>
        <a:xfrm>
          <a:off x="3746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158496</xdr:rowOff>
    </xdr:from>
    <xdr:to>
      <xdr:col>24</xdr:col>
      <xdr:colOff>63500</xdr:colOff>
      <xdr:row>38</xdr:row>
      <xdr:rowOff>163068</xdr:rowOff>
    </xdr:to>
    <xdr:cxnSp macro="">
      <xdr:nvCxnSpPr>
        <xdr:cNvPr id="74" name="直線コネクタ 73"/>
        <xdr:cNvCxnSpPr/>
      </xdr:nvCxnSpPr>
      <xdr:spPr>
        <a:xfrm>
          <a:off x="3797300" y="667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158496</xdr:rowOff>
    </xdr:to>
    <xdr:cxnSp macro="">
      <xdr:nvCxnSpPr>
        <xdr:cNvPr id="76" name="直線コネクタ 75"/>
        <xdr:cNvCxnSpPr/>
      </xdr:nvCxnSpPr>
      <xdr:spPr>
        <a:xfrm>
          <a:off x="2908300" y="65455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61976</xdr:rowOff>
    </xdr:from>
    <xdr:to>
      <xdr:col>10</xdr:col>
      <xdr:colOff>165100</xdr:colOff>
      <xdr:row>38</xdr:row>
      <xdr:rowOff>163576</xdr:rowOff>
    </xdr:to>
    <xdr:sp macro="" textlink="">
      <xdr:nvSpPr>
        <xdr:cNvPr id="77" name="楕円 76"/>
        <xdr:cNvSpPr/>
      </xdr:nvSpPr>
      <xdr:spPr>
        <a:xfrm>
          <a:off x="196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112776</xdr:rowOff>
    </xdr:to>
    <xdr:cxnSp macro="">
      <xdr:nvCxnSpPr>
        <xdr:cNvPr id="78" name="直線コネクタ 77"/>
        <xdr:cNvCxnSpPr/>
      </xdr:nvCxnSpPr>
      <xdr:spPr>
        <a:xfrm flipV="1">
          <a:off x="2019300" y="6545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23114</xdr:rowOff>
    </xdr:from>
    <xdr:to>
      <xdr:col>6</xdr:col>
      <xdr:colOff>38100</xdr:colOff>
      <xdr:row>38</xdr:row>
      <xdr:rowOff>124714</xdr:rowOff>
    </xdr:to>
    <xdr:sp macro="" textlink="">
      <xdr:nvSpPr>
        <xdr:cNvPr id="79" name="楕円 78"/>
        <xdr:cNvSpPr/>
      </xdr:nvSpPr>
      <xdr:spPr>
        <a:xfrm>
          <a:off x="1079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73914</xdr:rowOff>
    </xdr:from>
    <xdr:to>
      <xdr:col>10</xdr:col>
      <xdr:colOff>114300</xdr:colOff>
      <xdr:row>38</xdr:row>
      <xdr:rowOff>112776</xdr:rowOff>
    </xdr:to>
    <xdr:cxnSp macro="">
      <xdr:nvCxnSpPr>
        <xdr:cNvPr id="80" name="直線コネクタ 79"/>
        <xdr:cNvCxnSpPr/>
      </xdr:nvCxnSpPr>
      <xdr:spPr>
        <a:xfrm>
          <a:off x="1130300" y="65890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24401</xdr:rowOff>
    </xdr:from>
    <xdr:ext cx="405111" cy="259045"/>
    <xdr:sp macro="" textlink="">
      <xdr:nvSpPr>
        <xdr:cNvPr id="84" name="n_4aveValue【道路】&#10;有形固定資産減価償却率"/>
        <xdr:cNvSpPr txBox="1"/>
      </xdr:nvSpPr>
      <xdr:spPr>
        <a:xfrm>
          <a:off x="927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54373</xdr:rowOff>
    </xdr:from>
    <xdr:ext cx="405111" cy="259045"/>
    <xdr:sp macro="" textlink="">
      <xdr:nvSpPr>
        <xdr:cNvPr id="85" name="n_1mainValue【道路】&#10;有形固定資産減価償却率"/>
        <xdr:cNvSpPr txBox="1"/>
      </xdr:nvSpPr>
      <xdr:spPr>
        <a:xfrm>
          <a:off x="35820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6" name="n_2mainValue【道路】&#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87" name="n_3mainValue【道路】&#10;有形固定資産減価償却率"/>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141241</xdr:rowOff>
    </xdr:from>
    <xdr:ext cx="405111" cy="259045"/>
    <xdr:sp macro="" textlink="">
      <xdr:nvSpPr>
        <xdr:cNvPr id="88" name="n_4mainValue【道路】&#10;有形固定資産減価償却率"/>
        <xdr:cNvSpPr txBox="1"/>
      </xdr:nvSpPr>
      <xdr:spPr>
        <a:xfrm>
          <a:off x="927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157302</xdr:rowOff>
    </xdr:from>
    <xdr:to>
      <xdr:col>36</xdr:col>
      <xdr:colOff>165100</xdr:colOff>
      <xdr:row>41</xdr:row>
      <xdr:rowOff>87452</xdr:rowOff>
    </xdr:to>
    <xdr:sp macro="" textlink="">
      <xdr:nvSpPr>
        <xdr:cNvPr id="124" name="フローチャート: 判断 123"/>
        <xdr:cNvSpPr/>
      </xdr:nvSpPr>
      <xdr:spPr>
        <a:xfrm>
          <a:off x="6921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12337</xdr:rowOff>
    </xdr:from>
    <xdr:to>
      <xdr:col>55</xdr:col>
      <xdr:colOff>50800</xdr:colOff>
      <xdr:row>39</xdr:row>
      <xdr:rowOff>113937</xdr:rowOff>
    </xdr:to>
    <xdr:sp macro="" textlink="">
      <xdr:nvSpPr>
        <xdr:cNvPr id="130" name="楕円 129"/>
        <xdr:cNvSpPr/>
      </xdr:nvSpPr>
      <xdr:spPr>
        <a:xfrm>
          <a:off x="10426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162214</xdr:rowOff>
    </xdr:from>
    <xdr:ext cx="534377" cy="259045"/>
    <xdr:sp macro="" textlink="">
      <xdr:nvSpPr>
        <xdr:cNvPr id="131" name="【道路】&#10;一人当たり延長該当値テキスト"/>
        <xdr:cNvSpPr txBox="1"/>
      </xdr:nvSpPr>
      <xdr:spPr>
        <a:xfrm>
          <a:off x="10515600" y="667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23702</xdr:rowOff>
    </xdr:from>
    <xdr:to>
      <xdr:col>50</xdr:col>
      <xdr:colOff>165100</xdr:colOff>
      <xdr:row>39</xdr:row>
      <xdr:rowOff>125302</xdr:rowOff>
    </xdr:to>
    <xdr:sp macro="" textlink="">
      <xdr:nvSpPr>
        <xdr:cNvPr id="132" name="楕円 131"/>
        <xdr:cNvSpPr/>
      </xdr:nvSpPr>
      <xdr:spPr>
        <a:xfrm>
          <a:off x="9588500" y="67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63137</xdr:rowOff>
    </xdr:from>
    <xdr:to>
      <xdr:col>55</xdr:col>
      <xdr:colOff>0</xdr:colOff>
      <xdr:row>39</xdr:row>
      <xdr:rowOff>74502</xdr:rowOff>
    </xdr:to>
    <xdr:cxnSp macro="">
      <xdr:nvCxnSpPr>
        <xdr:cNvPr id="133" name="直線コネクタ 132"/>
        <xdr:cNvCxnSpPr/>
      </xdr:nvCxnSpPr>
      <xdr:spPr>
        <a:xfrm flipV="1">
          <a:off x="9639300" y="6749687"/>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33630</xdr:rowOff>
    </xdr:from>
    <xdr:to>
      <xdr:col>46</xdr:col>
      <xdr:colOff>38100</xdr:colOff>
      <xdr:row>39</xdr:row>
      <xdr:rowOff>135230</xdr:rowOff>
    </xdr:to>
    <xdr:sp macro="" textlink="">
      <xdr:nvSpPr>
        <xdr:cNvPr id="134" name="楕円 133"/>
        <xdr:cNvSpPr/>
      </xdr:nvSpPr>
      <xdr:spPr>
        <a:xfrm>
          <a:off x="8699500" y="67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74502</xdr:rowOff>
    </xdr:from>
    <xdr:to>
      <xdr:col>50</xdr:col>
      <xdr:colOff>114300</xdr:colOff>
      <xdr:row>39</xdr:row>
      <xdr:rowOff>84430</xdr:rowOff>
    </xdr:to>
    <xdr:cxnSp macro="">
      <xdr:nvCxnSpPr>
        <xdr:cNvPr id="135" name="直線コネクタ 134"/>
        <xdr:cNvCxnSpPr/>
      </xdr:nvCxnSpPr>
      <xdr:spPr>
        <a:xfrm flipV="1">
          <a:off x="8750300" y="6761052"/>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15243</xdr:rowOff>
    </xdr:from>
    <xdr:to>
      <xdr:col>41</xdr:col>
      <xdr:colOff>101600</xdr:colOff>
      <xdr:row>39</xdr:row>
      <xdr:rowOff>116843</xdr:rowOff>
    </xdr:to>
    <xdr:sp macro="" textlink="">
      <xdr:nvSpPr>
        <xdr:cNvPr id="136" name="楕円 135"/>
        <xdr:cNvSpPr/>
      </xdr:nvSpPr>
      <xdr:spPr>
        <a:xfrm>
          <a:off x="7810500" y="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66043</xdr:rowOff>
    </xdr:from>
    <xdr:to>
      <xdr:col>45</xdr:col>
      <xdr:colOff>177800</xdr:colOff>
      <xdr:row>39</xdr:row>
      <xdr:rowOff>84430</xdr:rowOff>
    </xdr:to>
    <xdr:cxnSp macro="">
      <xdr:nvCxnSpPr>
        <xdr:cNvPr id="137" name="直線コネクタ 136"/>
        <xdr:cNvCxnSpPr/>
      </xdr:nvCxnSpPr>
      <xdr:spPr>
        <a:xfrm>
          <a:off x="7861300" y="6752593"/>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24584</xdr:rowOff>
    </xdr:from>
    <xdr:to>
      <xdr:col>36</xdr:col>
      <xdr:colOff>165100</xdr:colOff>
      <xdr:row>39</xdr:row>
      <xdr:rowOff>126184</xdr:rowOff>
    </xdr:to>
    <xdr:sp macro="" textlink="">
      <xdr:nvSpPr>
        <xdr:cNvPr id="138" name="楕円 137"/>
        <xdr:cNvSpPr/>
      </xdr:nvSpPr>
      <xdr:spPr>
        <a:xfrm>
          <a:off x="6921500" y="67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66043</xdr:rowOff>
    </xdr:from>
    <xdr:to>
      <xdr:col>41</xdr:col>
      <xdr:colOff>50800</xdr:colOff>
      <xdr:row>39</xdr:row>
      <xdr:rowOff>75384</xdr:rowOff>
    </xdr:to>
    <xdr:cxnSp macro="">
      <xdr:nvCxnSpPr>
        <xdr:cNvPr id="139" name="直線コネクタ 138"/>
        <xdr:cNvCxnSpPr/>
      </xdr:nvCxnSpPr>
      <xdr:spPr>
        <a:xfrm flipV="1">
          <a:off x="6972300" y="6752593"/>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78579</xdr:rowOff>
    </xdr:from>
    <xdr:ext cx="469744" cy="259045"/>
    <xdr:sp macro="" textlink="">
      <xdr:nvSpPr>
        <xdr:cNvPr id="143" name="n_4aveValue【道路】&#10;一人当たり延長"/>
        <xdr:cNvSpPr txBox="1"/>
      </xdr:nvSpPr>
      <xdr:spPr>
        <a:xfrm>
          <a:off x="6737427" y="7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116429</xdr:rowOff>
    </xdr:from>
    <xdr:ext cx="534377" cy="259045"/>
    <xdr:sp macro="" textlink="">
      <xdr:nvSpPr>
        <xdr:cNvPr id="144" name="n_1mainValue【道路】&#10;一人当たり延長"/>
        <xdr:cNvSpPr txBox="1"/>
      </xdr:nvSpPr>
      <xdr:spPr>
        <a:xfrm>
          <a:off x="9359411" y="68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126357</xdr:rowOff>
    </xdr:from>
    <xdr:ext cx="534377" cy="259045"/>
    <xdr:sp macro="" textlink="">
      <xdr:nvSpPr>
        <xdr:cNvPr id="145" name="n_2mainValue【道路】&#10;一人当たり延長"/>
        <xdr:cNvSpPr txBox="1"/>
      </xdr:nvSpPr>
      <xdr:spPr>
        <a:xfrm>
          <a:off x="8483111" y="68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107970</xdr:rowOff>
    </xdr:from>
    <xdr:ext cx="534377" cy="259045"/>
    <xdr:sp macro="" textlink="">
      <xdr:nvSpPr>
        <xdr:cNvPr id="146" name="n_3mainValue【道路】&#10;一人当たり延長"/>
        <xdr:cNvSpPr txBox="1"/>
      </xdr:nvSpPr>
      <xdr:spPr>
        <a:xfrm>
          <a:off x="7594111" y="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142711</xdr:rowOff>
    </xdr:from>
    <xdr:ext cx="534377" cy="259045"/>
    <xdr:sp macro="" textlink="">
      <xdr:nvSpPr>
        <xdr:cNvPr id="147" name="n_4mainValue【道路】&#10;一人当たり延長"/>
        <xdr:cNvSpPr txBox="1"/>
      </xdr:nvSpPr>
      <xdr:spPr>
        <a:xfrm>
          <a:off x="6705111" y="64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3" name="フローチャート: 判断 182"/>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89" name="楕円 188"/>
        <xdr:cNvSpPr/>
      </xdr:nvSpPr>
      <xdr:spPr>
        <a:xfrm>
          <a:off x="4584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156590</xdr:rowOff>
    </xdr:from>
    <xdr:ext cx="405111" cy="259045"/>
    <xdr:sp macro="" textlink="">
      <xdr:nvSpPr>
        <xdr:cNvPr id="190" name="【橋りょう・トンネル】&#10;有形固定資産減価償却率該当値テキスト"/>
        <xdr:cNvSpPr txBox="1"/>
      </xdr:nvSpPr>
      <xdr:spPr>
        <a:xfrm>
          <a:off x="4673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91" name="楕円 190"/>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13063</xdr:rowOff>
    </xdr:from>
    <xdr:to>
      <xdr:col>24</xdr:col>
      <xdr:colOff>63500</xdr:colOff>
      <xdr:row>59</xdr:row>
      <xdr:rowOff>22860</xdr:rowOff>
    </xdr:to>
    <xdr:cxnSp macro="">
      <xdr:nvCxnSpPr>
        <xdr:cNvPr id="192" name="直線コネクタ 191"/>
        <xdr:cNvCxnSpPr/>
      </xdr:nvCxnSpPr>
      <xdr:spPr>
        <a:xfrm flipV="1">
          <a:off x="3797300" y="1012861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3" name="楕円 192"/>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22860</xdr:rowOff>
    </xdr:to>
    <xdr:cxnSp macro="">
      <xdr:nvCxnSpPr>
        <xdr:cNvPr id="194" name="直線コネクタ 193"/>
        <xdr:cNvCxnSpPr/>
      </xdr:nvCxnSpPr>
      <xdr:spPr>
        <a:xfrm>
          <a:off x="2908300" y="101351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5" name="楕円 194"/>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19594</xdr:rowOff>
    </xdr:to>
    <xdr:cxnSp macro="">
      <xdr:nvCxnSpPr>
        <xdr:cNvPr id="196" name="直線コネクタ 195"/>
        <xdr:cNvCxnSpPr/>
      </xdr:nvCxnSpPr>
      <xdr:spPr>
        <a:xfrm>
          <a:off x="2019300" y="101139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7" name="楕円 196"/>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59</xdr:row>
      <xdr:rowOff>58783</xdr:rowOff>
    </xdr:to>
    <xdr:cxnSp macro="">
      <xdr:nvCxnSpPr>
        <xdr:cNvPr id="198" name="直線コネクタ 197"/>
        <xdr:cNvCxnSpPr/>
      </xdr:nvCxnSpPr>
      <xdr:spPr>
        <a:xfrm flipV="1">
          <a:off x="1130300" y="1011391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2"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203"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4"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5" name="n_3main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6" name="n_4mainValue【橋りょう・トンネル】&#10;有形固定資産減価償却率"/>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154029</xdr:rowOff>
    </xdr:from>
    <xdr:to>
      <xdr:col>36</xdr:col>
      <xdr:colOff>165100</xdr:colOff>
      <xdr:row>64</xdr:row>
      <xdr:rowOff>84179</xdr:rowOff>
    </xdr:to>
    <xdr:sp macro="" textlink="">
      <xdr:nvSpPr>
        <xdr:cNvPr id="240" name="フローチャート: 判断 239"/>
        <xdr:cNvSpPr/>
      </xdr:nvSpPr>
      <xdr:spPr>
        <a:xfrm>
          <a:off x="6921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88040</xdr:rowOff>
    </xdr:from>
    <xdr:to>
      <xdr:col>55</xdr:col>
      <xdr:colOff>50800</xdr:colOff>
      <xdr:row>64</xdr:row>
      <xdr:rowOff>18190</xdr:rowOff>
    </xdr:to>
    <xdr:sp macro="" textlink="">
      <xdr:nvSpPr>
        <xdr:cNvPr id="246" name="楕円 245"/>
        <xdr:cNvSpPr/>
      </xdr:nvSpPr>
      <xdr:spPr>
        <a:xfrm>
          <a:off x="10426700" y="108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92296</xdr:rowOff>
    </xdr:from>
    <xdr:to>
      <xdr:col>50</xdr:col>
      <xdr:colOff>165100</xdr:colOff>
      <xdr:row>64</xdr:row>
      <xdr:rowOff>22446</xdr:rowOff>
    </xdr:to>
    <xdr:sp macro="" textlink="">
      <xdr:nvSpPr>
        <xdr:cNvPr id="248" name="楕円 247"/>
        <xdr:cNvSpPr/>
      </xdr:nvSpPr>
      <xdr:spPr>
        <a:xfrm>
          <a:off x="9588500" y="10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138840</xdr:rowOff>
    </xdr:from>
    <xdr:to>
      <xdr:col>55</xdr:col>
      <xdr:colOff>0</xdr:colOff>
      <xdr:row>63</xdr:row>
      <xdr:rowOff>143096</xdr:rowOff>
    </xdr:to>
    <xdr:cxnSp macro="">
      <xdr:nvCxnSpPr>
        <xdr:cNvPr id="249" name="直線コネクタ 248"/>
        <xdr:cNvCxnSpPr/>
      </xdr:nvCxnSpPr>
      <xdr:spPr>
        <a:xfrm flipV="1">
          <a:off x="9639300" y="10940190"/>
          <a:ext cx="8382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94249</xdr:rowOff>
    </xdr:from>
    <xdr:to>
      <xdr:col>46</xdr:col>
      <xdr:colOff>38100</xdr:colOff>
      <xdr:row>64</xdr:row>
      <xdr:rowOff>24399</xdr:rowOff>
    </xdr:to>
    <xdr:sp macro="" textlink="">
      <xdr:nvSpPr>
        <xdr:cNvPr id="250" name="楕円 249"/>
        <xdr:cNvSpPr/>
      </xdr:nvSpPr>
      <xdr:spPr>
        <a:xfrm>
          <a:off x="8699500" y="108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143096</xdr:rowOff>
    </xdr:from>
    <xdr:to>
      <xdr:col>50</xdr:col>
      <xdr:colOff>114300</xdr:colOff>
      <xdr:row>63</xdr:row>
      <xdr:rowOff>145049</xdr:rowOff>
    </xdr:to>
    <xdr:cxnSp macro="">
      <xdr:nvCxnSpPr>
        <xdr:cNvPr id="251" name="直線コネクタ 250"/>
        <xdr:cNvCxnSpPr/>
      </xdr:nvCxnSpPr>
      <xdr:spPr>
        <a:xfrm flipV="1">
          <a:off x="8750300" y="10944446"/>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96986</xdr:rowOff>
    </xdr:from>
    <xdr:to>
      <xdr:col>41</xdr:col>
      <xdr:colOff>101600</xdr:colOff>
      <xdr:row>64</xdr:row>
      <xdr:rowOff>27136</xdr:rowOff>
    </xdr:to>
    <xdr:sp macro="" textlink="">
      <xdr:nvSpPr>
        <xdr:cNvPr id="252" name="楕円 251"/>
        <xdr:cNvSpPr/>
      </xdr:nvSpPr>
      <xdr:spPr>
        <a:xfrm>
          <a:off x="7810500" y="108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145049</xdr:rowOff>
    </xdr:from>
    <xdr:to>
      <xdr:col>45</xdr:col>
      <xdr:colOff>177800</xdr:colOff>
      <xdr:row>63</xdr:row>
      <xdr:rowOff>147786</xdr:rowOff>
    </xdr:to>
    <xdr:cxnSp macro="">
      <xdr:nvCxnSpPr>
        <xdr:cNvPr id="253" name="直線コネクタ 252"/>
        <xdr:cNvCxnSpPr/>
      </xdr:nvCxnSpPr>
      <xdr:spPr>
        <a:xfrm flipV="1">
          <a:off x="7861300" y="10946399"/>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117422</xdr:rowOff>
    </xdr:from>
    <xdr:to>
      <xdr:col>36</xdr:col>
      <xdr:colOff>165100</xdr:colOff>
      <xdr:row>64</xdr:row>
      <xdr:rowOff>47572</xdr:rowOff>
    </xdr:to>
    <xdr:sp macro="" textlink="">
      <xdr:nvSpPr>
        <xdr:cNvPr id="254" name="楕円 253"/>
        <xdr:cNvSpPr/>
      </xdr:nvSpPr>
      <xdr:spPr>
        <a:xfrm>
          <a:off x="6921500" y="109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147786</xdr:rowOff>
    </xdr:from>
    <xdr:to>
      <xdr:col>41</xdr:col>
      <xdr:colOff>50800</xdr:colOff>
      <xdr:row>63</xdr:row>
      <xdr:rowOff>168222</xdr:rowOff>
    </xdr:to>
    <xdr:cxnSp macro="">
      <xdr:nvCxnSpPr>
        <xdr:cNvPr id="255" name="直線コネクタ 254"/>
        <xdr:cNvCxnSpPr/>
      </xdr:nvCxnSpPr>
      <xdr:spPr>
        <a:xfrm flipV="1">
          <a:off x="6972300" y="1094913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75306</xdr:rowOff>
    </xdr:from>
    <xdr:ext cx="599010" cy="259045"/>
    <xdr:sp macro="" textlink="">
      <xdr:nvSpPr>
        <xdr:cNvPr id="259" name="n_4aveValue【橋りょう・トンネル】&#10;一人当たり有形固定資産（償却資産）額"/>
        <xdr:cNvSpPr txBox="1"/>
      </xdr:nvSpPr>
      <xdr:spPr>
        <a:xfrm>
          <a:off x="6672795" y="1104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13573</xdr:rowOff>
    </xdr:from>
    <xdr:ext cx="599010" cy="259045"/>
    <xdr:sp macro="" textlink="">
      <xdr:nvSpPr>
        <xdr:cNvPr id="260" name="n_1mainValue【橋りょう・トンネル】&#10;一人当たり有形固定資産（償却資産）額"/>
        <xdr:cNvSpPr txBox="1"/>
      </xdr:nvSpPr>
      <xdr:spPr>
        <a:xfrm>
          <a:off x="9327095" y="1098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15526</xdr:rowOff>
    </xdr:from>
    <xdr:ext cx="599010" cy="259045"/>
    <xdr:sp macro="" textlink="">
      <xdr:nvSpPr>
        <xdr:cNvPr id="261" name="n_2mainValue【橋りょう・トンネル】&#10;一人当たり有形固定資産（償却資産）額"/>
        <xdr:cNvSpPr txBox="1"/>
      </xdr:nvSpPr>
      <xdr:spPr>
        <a:xfrm>
          <a:off x="8450795" y="1098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18263</xdr:rowOff>
    </xdr:from>
    <xdr:ext cx="599010" cy="259045"/>
    <xdr:sp macro="" textlink="">
      <xdr:nvSpPr>
        <xdr:cNvPr id="262" name="n_3mainValue【橋りょう・トンネル】&#10;一人当たり有形固定資産（償却資産）額"/>
        <xdr:cNvSpPr txBox="1"/>
      </xdr:nvSpPr>
      <xdr:spPr>
        <a:xfrm>
          <a:off x="7561795" y="1099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64099</xdr:rowOff>
    </xdr:from>
    <xdr:ext cx="599010" cy="259045"/>
    <xdr:sp macro="" textlink="">
      <xdr:nvSpPr>
        <xdr:cNvPr id="263" name="n_4mainValue【橋りょう・トンネル】&#10;一人当たり有形固定資産（償却資産）額"/>
        <xdr:cNvSpPr txBox="1"/>
      </xdr:nvSpPr>
      <xdr:spPr>
        <a:xfrm>
          <a:off x="6672795" y="106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9" name="フローチャート: 判断 298"/>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5" name="楕円 304"/>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6" name="【公営住宅】&#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145687</xdr:rowOff>
    </xdr:from>
    <xdr:to>
      <xdr:col>20</xdr:col>
      <xdr:colOff>38100</xdr:colOff>
      <xdr:row>83</xdr:row>
      <xdr:rowOff>75837</xdr:rowOff>
    </xdr:to>
    <xdr:sp macro="" textlink="">
      <xdr:nvSpPr>
        <xdr:cNvPr id="307" name="楕円 306"/>
        <xdr:cNvSpPr/>
      </xdr:nvSpPr>
      <xdr:spPr>
        <a:xfrm>
          <a:off x="3746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25037</xdr:rowOff>
    </xdr:to>
    <xdr:cxnSp macro="">
      <xdr:nvCxnSpPr>
        <xdr:cNvPr id="308" name="直線コネクタ 307"/>
        <xdr:cNvCxnSpPr/>
      </xdr:nvCxnSpPr>
      <xdr:spPr>
        <a:xfrm flipV="1">
          <a:off x="3797300" y="142455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139156</xdr:rowOff>
    </xdr:from>
    <xdr:to>
      <xdr:col>15</xdr:col>
      <xdr:colOff>101600</xdr:colOff>
      <xdr:row>83</xdr:row>
      <xdr:rowOff>69306</xdr:rowOff>
    </xdr:to>
    <xdr:sp macro="" textlink="">
      <xdr:nvSpPr>
        <xdr:cNvPr id="309" name="楕円 308"/>
        <xdr:cNvSpPr/>
      </xdr:nvSpPr>
      <xdr:spPr>
        <a:xfrm>
          <a:off x="2857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18506</xdr:rowOff>
    </xdr:from>
    <xdr:to>
      <xdr:col>19</xdr:col>
      <xdr:colOff>177800</xdr:colOff>
      <xdr:row>83</xdr:row>
      <xdr:rowOff>25037</xdr:rowOff>
    </xdr:to>
    <xdr:cxnSp macro="">
      <xdr:nvCxnSpPr>
        <xdr:cNvPr id="310" name="直線コネクタ 309"/>
        <xdr:cNvCxnSpPr/>
      </xdr:nvCxnSpPr>
      <xdr:spPr>
        <a:xfrm>
          <a:off x="2908300" y="142488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311" name="楕円 310"/>
        <xdr:cNvSpPr/>
      </xdr:nvSpPr>
      <xdr:spPr>
        <a:xfrm>
          <a:off x="196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18506</xdr:rowOff>
    </xdr:from>
    <xdr:to>
      <xdr:col>15</xdr:col>
      <xdr:colOff>50800</xdr:colOff>
      <xdr:row>83</xdr:row>
      <xdr:rowOff>113212</xdr:rowOff>
    </xdr:to>
    <xdr:cxnSp macro="">
      <xdr:nvCxnSpPr>
        <xdr:cNvPr id="312" name="直線コネクタ 311"/>
        <xdr:cNvCxnSpPr/>
      </xdr:nvCxnSpPr>
      <xdr:spPr>
        <a:xfrm flipV="1">
          <a:off x="2019300" y="1424885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122827</xdr:rowOff>
    </xdr:from>
    <xdr:to>
      <xdr:col>6</xdr:col>
      <xdr:colOff>38100</xdr:colOff>
      <xdr:row>83</xdr:row>
      <xdr:rowOff>52977</xdr:rowOff>
    </xdr:to>
    <xdr:sp macro="" textlink="">
      <xdr:nvSpPr>
        <xdr:cNvPr id="313" name="楕円 312"/>
        <xdr:cNvSpPr/>
      </xdr:nvSpPr>
      <xdr:spPr>
        <a:xfrm>
          <a:off x="1079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xdr:rowOff>
    </xdr:from>
    <xdr:to>
      <xdr:col>10</xdr:col>
      <xdr:colOff>114300</xdr:colOff>
      <xdr:row>83</xdr:row>
      <xdr:rowOff>113212</xdr:rowOff>
    </xdr:to>
    <xdr:cxnSp macro="">
      <xdr:nvCxnSpPr>
        <xdr:cNvPr id="314" name="直線コネクタ 313"/>
        <xdr:cNvCxnSpPr/>
      </xdr:nvCxnSpPr>
      <xdr:spPr>
        <a:xfrm>
          <a:off x="1130300" y="1423252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18" name="n_4aveValue【公営住宅】&#10;有形固定資産減価償却率"/>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92364</xdr:rowOff>
    </xdr:from>
    <xdr:ext cx="405111" cy="259045"/>
    <xdr:sp macro="" textlink="">
      <xdr:nvSpPr>
        <xdr:cNvPr id="319" name="n_1mainValue【公営住宅】&#10;有形固定資産減価償却率"/>
        <xdr:cNvSpPr txBox="1"/>
      </xdr:nvSpPr>
      <xdr:spPr>
        <a:xfrm>
          <a:off x="35820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20" name="n_2main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9089</xdr:rowOff>
    </xdr:from>
    <xdr:ext cx="405111" cy="259045"/>
    <xdr:sp macro="" textlink="">
      <xdr:nvSpPr>
        <xdr:cNvPr id="321" name="n_3mainValue【公営住宅】&#10;有形固定資産減価償却率"/>
        <xdr:cNvSpPr txBox="1"/>
      </xdr:nvSpPr>
      <xdr:spPr>
        <a:xfrm>
          <a:off x="1816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22" name="n_4mainValue【公営住宅】&#10;有形固定資産減価償却率"/>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89027</xdr:rowOff>
    </xdr:from>
    <xdr:to>
      <xdr:col>36</xdr:col>
      <xdr:colOff>165100</xdr:colOff>
      <xdr:row>84</xdr:row>
      <xdr:rowOff>19177</xdr:rowOff>
    </xdr:to>
    <xdr:sp macro="" textlink="">
      <xdr:nvSpPr>
        <xdr:cNvPr id="352" name="フローチャート: 判断 351"/>
        <xdr:cNvSpPr/>
      </xdr:nvSpPr>
      <xdr:spPr>
        <a:xfrm>
          <a:off x="6921500" y="143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151321</xdr:rowOff>
    </xdr:from>
    <xdr:to>
      <xdr:col>55</xdr:col>
      <xdr:colOff>50800</xdr:colOff>
      <xdr:row>82</xdr:row>
      <xdr:rowOff>81471</xdr:rowOff>
    </xdr:to>
    <xdr:sp macro="" textlink="">
      <xdr:nvSpPr>
        <xdr:cNvPr id="358" name="楕円 357"/>
        <xdr:cNvSpPr/>
      </xdr:nvSpPr>
      <xdr:spPr>
        <a:xfrm>
          <a:off x="10426700" y="140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2748</xdr:rowOff>
    </xdr:from>
    <xdr:ext cx="469744" cy="259045"/>
    <xdr:sp macro="" textlink="">
      <xdr:nvSpPr>
        <xdr:cNvPr id="359" name="【公営住宅】&#10;一人当たり面積該当値テキスト"/>
        <xdr:cNvSpPr txBox="1"/>
      </xdr:nvSpPr>
      <xdr:spPr>
        <a:xfrm>
          <a:off x="10515600" y="138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161607</xdr:rowOff>
    </xdr:from>
    <xdr:to>
      <xdr:col>50</xdr:col>
      <xdr:colOff>165100</xdr:colOff>
      <xdr:row>82</xdr:row>
      <xdr:rowOff>91757</xdr:rowOff>
    </xdr:to>
    <xdr:sp macro="" textlink="">
      <xdr:nvSpPr>
        <xdr:cNvPr id="360" name="楕円 359"/>
        <xdr:cNvSpPr/>
      </xdr:nvSpPr>
      <xdr:spPr>
        <a:xfrm>
          <a:off x="9588500" y="140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30671</xdr:rowOff>
    </xdr:from>
    <xdr:to>
      <xdr:col>55</xdr:col>
      <xdr:colOff>0</xdr:colOff>
      <xdr:row>82</xdr:row>
      <xdr:rowOff>40957</xdr:rowOff>
    </xdr:to>
    <xdr:cxnSp macro="">
      <xdr:nvCxnSpPr>
        <xdr:cNvPr id="361" name="直線コネクタ 360"/>
        <xdr:cNvCxnSpPr/>
      </xdr:nvCxnSpPr>
      <xdr:spPr>
        <a:xfrm flipV="1">
          <a:off x="9639300" y="14089571"/>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1015</xdr:rowOff>
    </xdr:from>
    <xdr:to>
      <xdr:col>46</xdr:col>
      <xdr:colOff>38100</xdr:colOff>
      <xdr:row>82</xdr:row>
      <xdr:rowOff>102615</xdr:rowOff>
    </xdr:to>
    <xdr:sp macro="" textlink="">
      <xdr:nvSpPr>
        <xdr:cNvPr id="362" name="楕円 361"/>
        <xdr:cNvSpPr/>
      </xdr:nvSpPr>
      <xdr:spPr>
        <a:xfrm>
          <a:off x="8699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40957</xdr:rowOff>
    </xdr:from>
    <xdr:to>
      <xdr:col>50</xdr:col>
      <xdr:colOff>114300</xdr:colOff>
      <xdr:row>82</xdr:row>
      <xdr:rowOff>51815</xdr:rowOff>
    </xdr:to>
    <xdr:cxnSp macro="">
      <xdr:nvCxnSpPr>
        <xdr:cNvPr id="363" name="直線コネクタ 362"/>
        <xdr:cNvCxnSpPr/>
      </xdr:nvCxnSpPr>
      <xdr:spPr>
        <a:xfrm flipV="1">
          <a:off x="8750300" y="1409985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9589</xdr:rowOff>
    </xdr:from>
    <xdr:to>
      <xdr:col>41</xdr:col>
      <xdr:colOff>101600</xdr:colOff>
      <xdr:row>82</xdr:row>
      <xdr:rowOff>111189</xdr:rowOff>
    </xdr:to>
    <xdr:sp macro="" textlink="">
      <xdr:nvSpPr>
        <xdr:cNvPr id="364" name="楕円 363"/>
        <xdr:cNvSpPr/>
      </xdr:nvSpPr>
      <xdr:spPr>
        <a:xfrm>
          <a:off x="7810500" y="140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51815</xdr:rowOff>
    </xdr:from>
    <xdr:to>
      <xdr:col>45</xdr:col>
      <xdr:colOff>177800</xdr:colOff>
      <xdr:row>82</xdr:row>
      <xdr:rowOff>60389</xdr:rowOff>
    </xdr:to>
    <xdr:cxnSp macro="">
      <xdr:nvCxnSpPr>
        <xdr:cNvPr id="365" name="直線コネクタ 364"/>
        <xdr:cNvCxnSpPr/>
      </xdr:nvCxnSpPr>
      <xdr:spPr>
        <a:xfrm flipV="1">
          <a:off x="7861300" y="14110715"/>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18732</xdr:rowOff>
    </xdr:from>
    <xdr:to>
      <xdr:col>36</xdr:col>
      <xdr:colOff>165100</xdr:colOff>
      <xdr:row>82</xdr:row>
      <xdr:rowOff>120332</xdr:rowOff>
    </xdr:to>
    <xdr:sp macro="" textlink="">
      <xdr:nvSpPr>
        <xdr:cNvPr id="366" name="楕円 365"/>
        <xdr:cNvSpPr/>
      </xdr:nvSpPr>
      <xdr:spPr>
        <a:xfrm>
          <a:off x="6921500" y="140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60389</xdr:rowOff>
    </xdr:from>
    <xdr:to>
      <xdr:col>41</xdr:col>
      <xdr:colOff>50800</xdr:colOff>
      <xdr:row>82</xdr:row>
      <xdr:rowOff>69532</xdr:rowOff>
    </xdr:to>
    <xdr:cxnSp macro="">
      <xdr:nvCxnSpPr>
        <xdr:cNvPr id="367" name="直線コネクタ 366"/>
        <xdr:cNvCxnSpPr/>
      </xdr:nvCxnSpPr>
      <xdr:spPr>
        <a:xfrm flipV="1">
          <a:off x="6972300" y="1411928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10304</xdr:rowOff>
    </xdr:from>
    <xdr:ext cx="469744" cy="259045"/>
    <xdr:sp macro="" textlink="">
      <xdr:nvSpPr>
        <xdr:cNvPr id="371" name="n_4aveValue【公営住宅】&#10;一人当たり面積"/>
        <xdr:cNvSpPr txBox="1"/>
      </xdr:nvSpPr>
      <xdr:spPr>
        <a:xfrm>
          <a:off x="6737427" y="144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108284</xdr:rowOff>
    </xdr:from>
    <xdr:ext cx="469744" cy="259045"/>
    <xdr:sp macro="" textlink="">
      <xdr:nvSpPr>
        <xdr:cNvPr id="372" name="n_1mainValue【公営住宅】&#10;一人当たり面積"/>
        <xdr:cNvSpPr txBox="1"/>
      </xdr:nvSpPr>
      <xdr:spPr>
        <a:xfrm>
          <a:off x="9391727" y="1382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373" name="n_2mainValue【公営住宅】&#10;一人当たり面積"/>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127716</xdr:rowOff>
    </xdr:from>
    <xdr:ext cx="469744" cy="259045"/>
    <xdr:sp macro="" textlink="">
      <xdr:nvSpPr>
        <xdr:cNvPr id="374" name="n_3mainValue【公営住宅】&#10;一人当たり面積"/>
        <xdr:cNvSpPr txBox="1"/>
      </xdr:nvSpPr>
      <xdr:spPr>
        <a:xfrm>
          <a:off x="7626427" y="1384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136859</xdr:rowOff>
    </xdr:from>
    <xdr:ext cx="469744" cy="259045"/>
    <xdr:sp macro="" textlink="">
      <xdr:nvSpPr>
        <xdr:cNvPr id="375" name="n_4mainValue【公営住宅】&#10;一人当たり面積"/>
        <xdr:cNvSpPr txBox="1"/>
      </xdr:nvSpPr>
      <xdr:spPr>
        <a:xfrm>
          <a:off x="6737427" y="1385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426" name="フローチャート: 判断 425"/>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88265</xdr:rowOff>
    </xdr:from>
    <xdr:to>
      <xdr:col>85</xdr:col>
      <xdr:colOff>177800</xdr:colOff>
      <xdr:row>42</xdr:row>
      <xdr:rowOff>18415</xdr:rowOff>
    </xdr:to>
    <xdr:sp macro="" textlink="">
      <xdr:nvSpPr>
        <xdr:cNvPr id="432" name="楕円 431"/>
        <xdr:cNvSpPr/>
      </xdr:nvSpPr>
      <xdr:spPr>
        <a:xfrm>
          <a:off x="16268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3192</xdr:rowOff>
    </xdr:from>
    <xdr:ext cx="405111" cy="259045"/>
    <xdr:sp macro="" textlink="">
      <xdr:nvSpPr>
        <xdr:cNvPr id="433" name="【認定こども園・幼稚園・保育所】&#10;有形固定資産減価償却率該当値テキスト"/>
        <xdr:cNvSpPr txBox="1"/>
      </xdr:nvSpPr>
      <xdr:spPr>
        <a:xfrm>
          <a:off x="16357600" y="703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434" name="楕円 433"/>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139065</xdr:rowOff>
    </xdr:to>
    <xdr:cxnSp macro="">
      <xdr:nvCxnSpPr>
        <xdr:cNvPr id="435" name="直線コネクタ 434"/>
        <xdr:cNvCxnSpPr/>
      </xdr:nvCxnSpPr>
      <xdr:spPr>
        <a:xfrm>
          <a:off x="15481300" y="71570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67310</xdr:rowOff>
    </xdr:from>
    <xdr:to>
      <xdr:col>76</xdr:col>
      <xdr:colOff>165100</xdr:colOff>
      <xdr:row>41</xdr:row>
      <xdr:rowOff>168910</xdr:rowOff>
    </xdr:to>
    <xdr:sp macro="" textlink="">
      <xdr:nvSpPr>
        <xdr:cNvPr id="436" name="楕円 435"/>
        <xdr:cNvSpPr/>
      </xdr:nvSpPr>
      <xdr:spPr>
        <a:xfrm>
          <a:off x="1454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118110</xdr:rowOff>
    </xdr:from>
    <xdr:to>
      <xdr:col>81</xdr:col>
      <xdr:colOff>50800</xdr:colOff>
      <xdr:row>41</xdr:row>
      <xdr:rowOff>127635</xdr:rowOff>
    </xdr:to>
    <xdr:cxnSp macro="">
      <xdr:nvCxnSpPr>
        <xdr:cNvPr id="437" name="直線コネクタ 436"/>
        <xdr:cNvCxnSpPr/>
      </xdr:nvCxnSpPr>
      <xdr:spPr>
        <a:xfrm>
          <a:off x="14592300" y="71475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63500</xdr:rowOff>
    </xdr:from>
    <xdr:to>
      <xdr:col>72</xdr:col>
      <xdr:colOff>38100</xdr:colOff>
      <xdr:row>41</xdr:row>
      <xdr:rowOff>165100</xdr:rowOff>
    </xdr:to>
    <xdr:sp macro="" textlink="">
      <xdr:nvSpPr>
        <xdr:cNvPr id="438" name="楕円 437"/>
        <xdr:cNvSpPr/>
      </xdr:nvSpPr>
      <xdr:spPr>
        <a:xfrm>
          <a:off x="13652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114300</xdr:rowOff>
    </xdr:from>
    <xdr:to>
      <xdr:col>76</xdr:col>
      <xdr:colOff>114300</xdr:colOff>
      <xdr:row>41</xdr:row>
      <xdr:rowOff>118110</xdr:rowOff>
    </xdr:to>
    <xdr:cxnSp macro="">
      <xdr:nvCxnSpPr>
        <xdr:cNvPr id="439" name="直線コネクタ 438"/>
        <xdr:cNvCxnSpPr/>
      </xdr:nvCxnSpPr>
      <xdr:spPr>
        <a:xfrm>
          <a:off x="13703300" y="714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53975</xdr:rowOff>
    </xdr:from>
    <xdr:to>
      <xdr:col>67</xdr:col>
      <xdr:colOff>101600</xdr:colOff>
      <xdr:row>41</xdr:row>
      <xdr:rowOff>155575</xdr:rowOff>
    </xdr:to>
    <xdr:sp macro="" textlink="">
      <xdr:nvSpPr>
        <xdr:cNvPr id="440" name="楕円 439"/>
        <xdr:cNvSpPr/>
      </xdr:nvSpPr>
      <xdr:spPr>
        <a:xfrm>
          <a:off x="12763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104775</xdr:rowOff>
    </xdr:from>
    <xdr:to>
      <xdr:col>71</xdr:col>
      <xdr:colOff>177800</xdr:colOff>
      <xdr:row>41</xdr:row>
      <xdr:rowOff>114300</xdr:rowOff>
    </xdr:to>
    <xdr:cxnSp macro="">
      <xdr:nvCxnSpPr>
        <xdr:cNvPr id="441" name="直線コネクタ 440"/>
        <xdr:cNvCxnSpPr/>
      </xdr:nvCxnSpPr>
      <xdr:spPr>
        <a:xfrm>
          <a:off x="12814300" y="7134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445"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446" name="n_1mainValue【認定こども園・幼稚園・保育所】&#10;有形固定資産減価償却率"/>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160037</xdr:rowOff>
    </xdr:from>
    <xdr:ext cx="405111" cy="259045"/>
    <xdr:sp macro="" textlink="">
      <xdr:nvSpPr>
        <xdr:cNvPr id="447" name="n_2mainValue【認定こども園・幼稚園・保育所】&#10;有形固定資産減価償却率"/>
        <xdr:cNvSpPr txBox="1"/>
      </xdr:nvSpPr>
      <xdr:spPr>
        <a:xfrm>
          <a:off x="14389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156227</xdr:rowOff>
    </xdr:from>
    <xdr:ext cx="405111" cy="259045"/>
    <xdr:sp macro="" textlink="">
      <xdr:nvSpPr>
        <xdr:cNvPr id="448" name="n_3mainValue【認定こども園・幼稚園・保育所】&#10;有形固定資産減価償却率"/>
        <xdr:cNvSpPr txBox="1"/>
      </xdr:nvSpPr>
      <xdr:spPr>
        <a:xfrm>
          <a:off x="13500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146702</xdr:rowOff>
    </xdr:from>
    <xdr:ext cx="405111" cy="259045"/>
    <xdr:sp macro="" textlink="">
      <xdr:nvSpPr>
        <xdr:cNvPr id="449" name="n_4mainValue【認定こども園・幼稚園・保育所】&#10;有形固定資産減価償却率"/>
        <xdr:cNvSpPr txBox="1"/>
      </xdr:nvSpPr>
      <xdr:spPr>
        <a:xfrm>
          <a:off x="12611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89408</xdr:rowOff>
    </xdr:from>
    <xdr:to>
      <xdr:col>98</xdr:col>
      <xdr:colOff>38100</xdr:colOff>
      <xdr:row>41</xdr:row>
      <xdr:rowOff>19558</xdr:rowOff>
    </xdr:to>
    <xdr:sp macro="" textlink="">
      <xdr:nvSpPr>
        <xdr:cNvPr id="481" name="フローチャート: 判断 480"/>
        <xdr:cNvSpPr/>
      </xdr:nvSpPr>
      <xdr:spPr>
        <a:xfrm>
          <a:off x="18605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487" name="楕円 486"/>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488" name="【認定こども園・幼稚園・保育所】&#10;一人当たり面積該当値テキスト"/>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89" name="楕円 488"/>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23622</xdr:rowOff>
    </xdr:to>
    <xdr:cxnSp macro="">
      <xdr:nvCxnSpPr>
        <xdr:cNvPr id="490" name="直線コネクタ 489"/>
        <xdr:cNvCxnSpPr/>
      </xdr:nvCxnSpPr>
      <xdr:spPr>
        <a:xfrm flipV="1">
          <a:off x="21323300" y="705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146558</xdr:rowOff>
    </xdr:from>
    <xdr:to>
      <xdr:col>107</xdr:col>
      <xdr:colOff>101600</xdr:colOff>
      <xdr:row>41</xdr:row>
      <xdr:rowOff>76708</xdr:rowOff>
    </xdr:to>
    <xdr:sp macro="" textlink="">
      <xdr:nvSpPr>
        <xdr:cNvPr id="491" name="楕円 490"/>
        <xdr:cNvSpPr/>
      </xdr:nvSpPr>
      <xdr:spPr>
        <a:xfrm>
          <a:off x="2038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25908</xdr:rowOff>
    </xdr:to>
    <xdr:cxnSp macro="">
      <xdr:nvCxnSpPr>
        <xdr:cNvPr id="492" name="直線コネクタ 491"/>
        <xdr:cNvCxnSpPr/>
      </xdr:nvCxnSpPr>
      <xdr:spPr>
        <a:xfrm flipV="1">
          <a:off x="20434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153416</xdr:rowOff>
    </xdr:from>
    <xdr:to>
      <xdr:col>102</xdr:col>
      <xdr:colOff>165100</xdr:colOff>
      <xdr:row>41</xdr:row>
      <xdr:rowOff>83566</xdr:rowOff>
    </xdr:to>
    <xdr:sp macro="" textlink="">
      <xdr:nvSpPr>
        <xdr:cNvPr id="493" name="楕円 492"/>
        <xdr:cNvSpPr/>
      </xdr:nvSpPr>
      <xdr:spPr>
        <a:xfrm>
          <a:off x="19494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25908</xdr:rowOff>
    </xdr:from>
    <xdr:to>
      <xdr:col>107</xdr:col>
      <xdr:colOff>50800</xdr:colOff>
      <xdr:row>41</xdr:row>
      <xdr:rowOff>32766</xdr:rowOff>
    </xdr:to>
    <xdr:cxnSp macro="">
      <xdr:nvCxnSpPr>
        <xdr:cNvPr id="494" name="直線コネクタ 493"/>
        <xdr:cNvCxnSpPr/>
      </xdr:nvCxnSpPr>
      <xdr:spPr>
        <a:xfrm flipV="1">
          <a:off x="19545300" y="70553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5" name="楕円 494"/>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32766</xdr:rowOff>
    </xdr:to>
    <xdr:cxnSp macro="">
      <xdr:nvCxnSpPr>
        <xdr:cNvPr id="496" name="直線コネクタ 495"/>
        <xdr:cNvCxnSpPr/>
      </xdr:nvCxnSpPr>
      <xdr:spPr>
        <a:xfrm>
          <a:off x="18656300" y="7053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36085</xdr:rowOff>
    </xdr:from>
    <xdr:ext cx="469744" cy="259045"/>
    <xdr:sp macro="" textlink="">
      <xdr:nvSpPr>
        <xdr:cNvPr id="500" name="n_4aveValue【認定こども園・幼稚園・保育所】&#10;一人当たり面積"/>
        <xdr:cNvSpPr txBox="1"/>
      </xdr:nvSpPr>
      <xdr:spPr>
        <a:xfrm>
          <a:off x="18421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01"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67835</xdr:rowOff>
    </xdr:from>
    <xdr:ext cx="469744" cy="259045"/>
    <xdr:sp macro="" textlink="">
      <xdr:nvSpPr>
        <xdr:cNvPr id="502" name="n_2mainValue【認定こども園・幼稚園・保育所】&#10;一人当たり面積"/>
        <xdr:cNvSpPr txBox="1"/>
      </xdr:nvSpPr>
      <xdr:spPr>
        <a:xfrm>
          <a:off x="20199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74693</xdr:rowOff>
    </xdr:from>
    <xdr:ext cx="469744" cy="259045"/>
    <xdr:sp macro="" textlink="">
      <xdr:nvSpPr>
        <xdr:cNvPr id="503" name="n_3mainValue【認定こども園・幼稚園・保育所】&#10;一人当たり面積"/>
        <xdr:cNvSpPr txBox="1"/>
      </xdr:nvSpPr>
      <xdr:spPr>
        <a:xfrm>
          <a:off x="19310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4"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36830</xdr:rowOff>
    </xdr:from>
    <xdr:to>
      <xdr:col>67</xdr:col>
      <xdr:colOff>101600</xdr:colOff>
      <xdr:row>62</xdr:row>
      <xdr:rowOff>138430</xdr:rowOff>
    </xdr:to>
    <xdr:sp macro="" textlink="">
      <xdr:nvSpPr>
        <xdr:cNvPr id="538" name="フローチャート: 判断 537"/>
        <xdr:cNvSpPr/>
      </xdr:nvSpPr>
      <xdr:spPr>
        <a:xfrm>
          <a:off x="127635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128270</xdr:rowOff>
    </xdr:from>
    <xdr:to>
      <xdr:col>85</xdr:col>
      <xdr:colOff>177800</xdr:colOff>
      <xdr:row>63</xdr:row>
      <xdr:rowOff>58420</xdr:rowOff>
    </xdr:to>
    <xdr:sp macro="" textlink="">
      <xdr:nvSpPr>
        <xdr:cNvPr id="544" name="楕円 543"/>
        <xdr:cNvSpPr/>
      </xdr:nvSpPr>
      <xdr:spPr>
        <a:xfrm>
          <a:off x="16268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106697</xdr:rowOff>
    </xdr:from>
    <xdr:ext cx="405111" cy="259045"/>
    <xdr:sp macro="" textlink="">
      <xdr:nvSpPr>
        <xdr:cNvPr id="545" name="【学校施設】&#10;有形固定資産減価償却率該当値テキスト"/>
        <xdr:cNvSpPr txBox="1"/>
      </xdr:nvSpPr>
      <xdr:spPr>
        <a:xfrm>
          <a:off x="16357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137795</xdr:rowOff>
    </xdr:from>
    <xdr:to>
      <xdr:col>81</xdr:col>
      <xdr:colOff>101600</xdr:colOff>
      <xdr:row>63</xdr:row>
      <xdr:rowOff>67945</xdr:rowOff>
    </xdr:to>
    <xdr:sp macro="" textlink="">
      <xdr:nvSpPr>
        <xdr:cNvPr id="546" name="楕円 545"/>
        <xdr:cNvSpPr/>
      </xdr:nvSpPr>
      <xdr:spPr>
        <a:xfrm>
          <a:off x="1543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7620</xdr:rowOff>
    </xdr:from>
    <xdr:to>
      <xdr:col>85</xdr:col>
      <xdr:colOff>127000</xdr:colOff>
      <xdr:row>63</xdr:row>
      <xdr:rowOff>17145</xdr:rowOff>
    </xdr:to>
    <xdr:cxnSp macro="">
      <xdr:nvCxnSpPr>
        <xdr:cNvPr id="547" name="直線コネクタ 546"/>
        <xdr:cNvCxnSpPr/>
      </xdr:nvCxnSpPr>
      <xdr:spPr>
        <a:xfrm flipV="1">
          <a:off x="15481300" y="10808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130175</xdr:rowOff>
    </xdr:from>
    <xdr:to>
      <xdr:col>76</xdr:col>
      <xdr:colOff>165100</xdr:colOff>
      <xdr:row>63</xdr:row>
      <xdr:rowOff>60325</xdr:rowOff>
    </xdr:to>
    <xdr:sp macro="" textlink="">
      <xdr:nvSpPr>
        <xdr:cNvPr id="548" name="楕円 547"/>
        <xdr:cNvSpPr/>
      </xdr:nvSpPr>
      <xdr:spPr>
        <a:xfrm>
          <a:off x="14541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xdr:rowOff>
    </xdr:from>
    <xdr:to>
      <xdr:col>81</xdr:col>
      <xdr:colOff>50800</xdr:colOff>
      <xdr:row>63</xdr:row>
      <xdr:rowOff>17145</xdr:rowOff>
    </xdr:to>
    <xdr:cxnSp macro="">
      <xdr:nvCxnSpPr>
        <xdr:cNvPr id="549" name="直線コネクタ 548"/>
        <xdr:cNvCxnSpPr/>
      </xdr:nvCxnSpPr>
      <xdr:spPr>
        <a:xfrm>
          <a:off x="14592300" y="10810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93980</xdr:rowOff>
    </xdr:from>
    <xdr:to>
      <xdr:col>72</xdr:col>
      <xdr:colOff>38100</xdr:colOff>
      <xdr:row>63</xdr:row>
      <xdr:rowOff>24130</xdr:rowOff>
    </xdr:to>
    <xdr:sp macro="" textlink="">
      <xdr:nvSpPr>
        <xdr:cNvPr id="550" name="楕円 549"/>
        <xdr:cNvSpPr/>
      </xdr:nvSpPr>
      <xdr:spPr>
        <a:xfrm>
          <a:off x="1365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9525</xdr:rowOff>
    </xdr:to>
    <xdr:cxnSp macro="">
      <xdr:nvCxnSpPr>
        <xdr:cNvPr id="551" name="直線コネクタ 550"/>
        <xdr:cNvCxnSpPr/>
      </xdr:nvCxnSpPr>
      <xdr:spPr>
        <a:xfrm>
          <a:off x="13703300" y="10774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44450</xdr:rowOff>
    </xdr:from>
    <xdr:to>
      <xdr:col>67</xdr:col>
      <xdr:colOff>101600</xdr:colOff>
      <xdr:row>62</xdr:row>
      <xdr:rowOff>146050</xdr:rowOff>
    </xdr:to>
    <xdr:sp macro="" textlink="">
      <xdr:nvSpPr>
        <xdr:cNvPr id="552" name="楕円 551"/>
        <xdr:cNvSpPr/>
      </xdr:nvSpPr>
      <xdr:spPr>
        <a:xfrm>
          <a:off x="1276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95250</xdr:rowOff>
    </xdr:from>
    <xdr:to>
      <xdr:col>71</xdr:col>
      <xdr:colOff>177800</xdr:colOff>
      <xdr:row>62</xdr:row>
      <xdr:rowOff>144780</xdr:rowOff>
    </xdr:to>
    <xdr:cxnSp macro="">
      <xdr:nvCxnSpPr>
        <xdr:cNvPr id="553" name="直線コネクタ 552"/>
        <xdr:cNvCxnSpPr/>
      </xdr:nvCxnSpPr>
      <xdr:spPr>
        <a:xfrm>
          <a:off x="12814300" y="10725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154957</xdr:rowOff>
    </xdr:from>
    <xdr:ext cx="405111" cy="259045"/>
    <xdr:sp macro="" textlink="">
      <xdr:nvSpPr>
        <xdr:cNvPr id="557" name="n_4aveValue【学校施設】&#10;有形固定資産減価償却率"/>
        <xdr:cNvSpPr txBox="1"/>
      </xdr:nvSpPr>
      <xdr:spPr>
        <a:xfrm>
          <a:off x="12611744"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59072</xdr:rowOff>
    </xdr:from>
    <xdr:ext cx="405111" cy="259045"/>
    <xdr:sp macro="" textlink="">
      <xdr:nvSpPr>
        <xdr:cNvPr id="558" name="n_1mainValue【学校施設】&#10;有形固定資産減価償却率"/>
        <xdr:cNvSpPr txBox="1"/>
      </xdr:nvSpPr>
      <xdr:spPr>
        <a:xfrm>
          <a:off x="15266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51452</xdr:rowOff>
    </xdr:from>
    <xdr:ext cx="405111" cy="259045"/>
    <xdr:sp macro="" textlink="">
      <xdr:nvSpPr>
        <xdr:cNvPr id="559" name="n_2mainValue【学校施設】&#10;有形固定資産減価償却率"/>
        <xdr:cNvSpPr txBox="1"/>
      </xdr:nvSpPr>
      <xdr:spPr>
        <a:xfrm>
          <a:off x="14389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15257</xdr:rowOff>
    </xdr:from>
    <xdr:ext cx="405111" cy="259045"/>
    <xdr:sp macro="" textlink="">
      <xdr:nvSpPr>
        <xdr:cNvPr id="560" name="n_3mainValue【学校施設】&#10;有形固定資産減価償却率"/>
        <xdr:cNvSpPr txBox="1"/>
      </xdr:nvSpPr>
      <xdr:spPr>
        <a:xfrm>
          <a:off x="13500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137177</xdr:rowOff>
    </xdr:from>
    <xdr:ext cx="405111" cy="259045"/>
    <xdr:sp macro="" textlink="">
      <xdr:nvSpPr>
        <xdr:cNvPr id="561" name="n_4mainValue【学校施設】&#10;有形固定資産減価償却率"/>
        <xdr:cNvSpPr txBox="1"/>
      </xdr:nvSpPr>
      <xdr:spPr>
        <a:xfrm>
          <a:off x="12611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92"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77978</xdr:rowOff>
    </xdr:from>
    <xdr:to>
      <xdr:col>98</xdr:col>
      <xdr:colOff>38100</xdr:colOff>
      <xdr:row>64</xdr:row>
      <xdr:rowOff>8128</xdr:rowOff>
    </xdr:to>
    <xdr:sp macro="" textlink="">
      <xdr:nvSpPr>
        <xdr:cNvPr id="597" name="フローチャート: 判断 596"/>
        <xdr:cNvSpPr/>
      </xdr:nvSpPr>
      <xdr:spPr>
        <a:xfrm>
          <a:off x="186055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23550</xdr:rowOff>
    </xdr:from>
    <xdr:to>
      <xdr:col>116</xdr:col>
      <xdr:colOff>114300</xdr:colOff>
      <xdr:row>63</xdr:row>
      <xdr:rowOff>125150</xdr:rowOff>
    </xdr:to>
    <xdr:sp macro="" textlink="">
      <xdr:nvSpPr>
        <xdr:cNvPr id="603" name="楕円 602"/>
        <xdr:cNvSpPr/>
      </xdr:nvSpPr>
      <xdr:spPr>
        <a:xfrm>
          <a:off x="22110700" y="108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46427</xdr:rowOff>
    </xdr:from>
    <xdr:ext cx="469744" cy="259045"/>
    <xdr:sp macro="" textlink="">
      <xdr:nvSpPr>
        <xdr:cNvPr id="604" name="【学校施設】&#10;一人当たり面積該当値テキスト"/>
        <xdr:cNvSpPr txBox="1"/>
      </xdr:nvSpPr>
      <xdr:spPr>
        <a:xfrm>
          <a:off x="22199600" y="1067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27686</xdr:rowOff>
    </xdr:from>
    <xdr:to>
      <xdr:col>112</xdr:col>
      <xdr:colOff>38100</xdr:colOff>
      <xdr:row>63</xdr:row>
      <xdr:rowOff>129286</xdr:rowOff>
    </xdr:to>
    <xdr:sp macro="" textlink="">
      <xdr:nvSpPr>
        <xdr:cNvPr id="605" name="楕円 604"/>
        <xdr:cNvSpPr/>
      </xdr:nvSpPr>
      <xdr:spPr>
        <a:xfrm>
          <a:off x="21272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74350</xdr:rowOff>
    </xdr:from>
    <xdr:to>
      <xdr:col>116</xdr:col>
      <xdr:colOff>63500</xdr:colOff>
      <xdr:row>63</xdr:row>
      <xdr:rowOff>78486</xdr:rowOff>
    </xdr:to>
    <xdr:cxnSp macro="">
      <xdr:nvCxnSpPr>
        <xdr:cNvPr id="606" name="直線コネクタ 605"/>
        <xdr:cNvCxnSpPr/>
      </xdr:nvCxnSpPr>
      <xdr:spPr>
        <a:xfrm flipV="1">
          <a:off x="21323300" y="10875700"/>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31823</xdr:rowOff>
    </xdr:from>
    <xdr:to>
      <xdr:col>107</xdr:col>
      <xdr:colOff>101600</xdr:colOff>
      <xdr:row>63</xdr:row>
      <xdr:rowOff>133423</xdr:rowOff>
    </xdr:to>
    <xdr:sp macro="" textlink="">
      <xdr:nvSpPr>
        <xdr:cNvPr id="607" name="楕円 606"/>
        <xdr:cNvSpPr/>
      </xdr:nvSpPr>
      <xdr:spPr>
        <a:xfrm>
          <a:off x="20383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78486</xdr:rowOff>
    </xdr:from>
    <xdr:to>
      <xdr:col>111</xdr:col>
      <xdr:colOff>177800</xdr:colOff>
      <xdr:row>63</xdr:row>
      <xdr:rowOff>82623</xdr:rowOff>
    </xdr:to>
    <xdr:cxnSp macro="">
      <xdr:nvCxnSpPr>
        <xdr:cNvPr id="608" name="直線コネクタ 607"/>
        <xdr:cNvCxnSpPr/>
      </xdr:nvCxnSpPr>
      <xdr:spPr>
        <a:xfrm flipV="1">
          <a:off x="20434300" y="1087983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09" name="楕円 608"/>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82623</xdr:rowOff>
    </xdr:from>
    <xdr:to>
      <xdr:col>107</xdr:col>
      <xdr:colOff>50800</xdr:colOff>
      <xdr:row>63</xdr:row>
      <xdr:rowOff>83820</xdr:rowOff>
    </xdr:to>
    <xdr:cxnSp macro="">
      <xdr:nvCxnSpPr>
        <xdr:cNvPr id="610" name="直線コネクタ 609"/>
        <xdr:cNvCxnSpPr/>
      </xdr:nvCxnSpPr>
      <xdr:spPr>
        <a:xfrm flipV="1">
          <a:off x="19545300" y="10883973"/>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73515</xdr:rowOff>
    </xdr:from>
    <xdr:to>
      <xdr:col>98</xdr:col>
      <xdr:colOff>38100</xdr:colOff>
      <xdr:row>63</xdr:row>
      <xdr:rowOff>3665</xdr:rowOff>
    </xdr:to>
    <xdr:sp macro="" textlink="">
      <xdr:nvSpPr>
        <xdr:cNvPr id="611" name="楕円 610"/>
        <xdr:cNvSpPr/>
      </xdr:nvSpPr>
      <xdr:spPr>
        <a:xfrm>
          <a:off x="18605500" y="107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124315</xdr:rowOff>
    </xdr:from>
    <xdr:to>
      <xdr:col>102</xdr:col>
      <xdr:colOff>114300</xdr:colOff>
      <xdr:row>63</xdr:row>
      <xdr:rowOff>83820</xdr:rowOff>
    </xdr:to>
    <xdr:cxnSp macro="">
      <xdr:nvCxnSpPr>
        <xdr:cNvPr id="612" name="直線コネクタ 611"/>
        <xdr:cNvCxnSpPr/>
      </xdr:nvCxnSpPr>
      <xdr:spPr>
        <a:xfrm>
          <a:off x="18656300" y="1075421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170705</xdr:rowOff>
    </xdr:from>
    <xdr:ext cx="469744" cy="259045"/>
    <xdr:sp macro="" textlink="">
      <xdr:nvSpPr>
        <xdr:cNvPr id="616" name="n_4aveValue【学校施設】&#10;一人当たり面積"/>
        <xdr:cNvSpPr txBox="1"/>
      </xdr:nvSpPr>
      <xdr:spPr>
        <a:xfrm>
          <a:off x="18421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145813</xdr:rowOff>
    </xdr:from>
    <xdr:ext cx="469744" cy="259045"/>
    <xdr:sp macro="" textlink="">
      <xdr:nvSpPr>
        <xdr:cNvPr id="617" name="n_1mainValue【学校施設】&#10;一人当たり面積"/>
        <xdr:cNvSpPr txBox="1"/>
      </xdr:nvSpPr>
      <xdr:spPr>
        <a:xfrm>
          <a:off x="210757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149950</xdr:rowOff>
    </xdr:from>
    <xdr:ext cx="469744" cy="259045"/>
    <xdr:sp macro="" textlink="">
      <xdr:nvSpPr>
        <xdr:cNvPr id="618" name="n_2mainValue【学校施設】&#10;一人当たり面積"/>
        <xdr:cNvSpPr txBox="1"/>
      </xdr:nvSpPr>
      <xdr:spPr>
        <a:xfrm>
          <a:off x="20199427" y="1060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151147</xdr:rowOff>
    </xdr:from>
    <xdr:ext cx="469744" cy="259045"/>
    <xdr:sp macro="" textlink="">
      <xdr:nvSpPr>
        <xdr:cNvPr id="619" name="n_3mainValue【学校施設】&#10;一人当たり面積"/>
        <xdr:cNvSpPr txBox="1"/>
      </xdr:nvSpPr>
      <xdr:spPr>
        <a:xfrm>
          <a:off x="19310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20192</xdr:rowOff>
    </xdr:from>
    <xdr:ext cx="469744" cy="259045"/>
    <xdr:sp macro="" textlink="">
      <xdr:nvSpPr>
        <xdr:cNvPr id="620" name="n_4mainValue【学校施設】&#10;一人当たり面積"/>
        <xdr:cNvSpPr txBox="1"/>
      </xdr:nvSpPr>
      <xdr:spPr>
        <a:xfrm>
          <a:off x="18421427" y="104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6" name="フローチャート: 判断 655"/>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2" name="楕円 661"/>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3"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4" name="楕円 66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5" name="直線コネクタ 664"/>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6" name="楕円 66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7" name="直線コネクタ 666"/>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9" name="直線コネクタ 668"/>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6"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7"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1" name="フローチャート: 判断 710"/>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7" name="楕円 71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8"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9" name="楕円 71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0" name="直線コネクタ 719"/>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1" name="楕円 72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2" name="直線コネクタ 721"/>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3" name="楕円 722"/>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4" name="直線コネクタ 723"/>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5" name="楕円 72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6" name="直線コネクタ 725"/>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0"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1"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2"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3"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4"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0" name="フローチャート: 判断 769"/>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776" name="楕円 775"/>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777" name="【公民館】&#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778" name="楕円 777"/>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126819</xdr:rowOff>
    </xdr:to>
    <xdr:cxnSp macro="">
      <xdr:nvCxnSpPr>
        <xdr:cNvPr id="779" name="直線コネクタ 778"/>
        <xdr:cNvCxnSpPr/>
      </xdr:nvCxnSpPr>
      <xdr:spPr>
        <a:xfrm flipV="1">
          <a:off x="15481300" y="182907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780" name="楕円 779"/>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126819</xdr:rowOff>
    </xdr:to>
    <xdr:cxnSp macro="">
      <xdr:nvCxnSpPr>
        <xdr:cNvPr id="781" name="直線コネクタ 780"/>
        <xdr:cNvCxnSpPr/>
      </xdr:nvCxnSpPr>
      <xdr:spPr>
        <a:xfrm>
          <a:off x="14592300" y="182923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782" name="楕円 781"/>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118655</xdr:rowOff>
    </xdr:to>
    <xdr:cxnSp macro="">
      <xdr:nvCxnSpPr>
        <xdr:cNvPr id="783" name="直線コネクタ 782"/>
        <xdr:cNvCxnSpPr/>
      </xdr:nvCxnSpPr>
      <xdr:spPr>
        <a:xfrm>
          <a:off x="13703300" y="182760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784" name="楕円 783"/>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102326</xdr:rowOff>
    </xdr:to>
    <xdr:cxnSp macro="">
      <xdr:nvCxnSpPr>
        <xdr:cNvPr id="785" name="直線コネクタ 784"/>
        <xdr:cNvCxnSpPr/>
      </xdr:nvCxnSpPr>
      <xdr:spPr>
        <a:xfrm>
          <a:off x="12814300" y="182221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89"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790" name="n_1mainValue【公民館】&#10;有形固定資産減価償却率"/>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791" name="n_2mainValue【公民館】&#10;有形固定資産減価償却率"/>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792" name="n_3mainValue【公民館】&#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793" name="n_4mainValue【公民館】&#10;有形固定資産減価償却率"/>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254</xdr:rowOff>
    </xdr:from>
    <xdr:to>
      <xdr:col>98</xdr:col>
      <xdr:colOff>38100</xdr:colOff>
      <xdr:row>107</xdr:row>
      <xdr:rowOff>101854</xdr:rowOff>
    </xdr:to>
    <xdr:sp macro="" textlink="">
      <xdr:nvSpPr>
        <xdr:cNvPr id="825" name="フローチャート: 判断 824"/>
        <xdr:cNvSpPr/>
      </xdr:nvSpPr>
      <xdr:spPr>
        <a:xfrm>
          <a:off x="18605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831" name="楕円 830"/>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102125</xdr:rowOff>
    </xdr:from>
    <xdr:ext cx="469744" cy="259045"/>
    <xdr:sp macro="" textlink="">
      <xdr:nvSpPr>
        <xdr:cNvPr id="832" name="【公民館】&#10;一人当たり面積該当値テキスト"/>
        <xdr:cNvSpPr txBox="1"/>
      </xdr:nvSpPr>
      <xdr:spPr>
        <a:xfrm>
          <a:off x="22199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3" name="楕円 832"/>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7620</xdr:rowOff>
    </xdr:to>
    <xdr:cxnSp macro="">
      <xdr:nvCxnSpPr>
        <xdr:cNvPr id="834" name="直線コネクタ 833"/>
        <xdr:cNvCxnSpPr/>
      </xdr:nvCxnSpPr>
      <xdr:spPr>
        <a:xfrm flipV="1">
          <a:off x="21323300" y="1834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35" name="楕円 83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12192</xdr:rowOff>
    </xdr:to>
    <xdr:cxnSp macro="">
      <xdr:nvCxnSpPr>
        <xdr:cNvPr id="836" name="直線コネクタ 835"/>
        <xdr:cNvCxnSpPr/>
      </xdr:nvCxnSpPr>
      <xdr:spPr>
        <a:xfrm flipV="1">
          <a:off x="20434300" y="1835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837" name="楕円 836"/>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838" name="直線コネクタ 837"/>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39" name="楕円 838"/>
        <xdr:cNvSpPr/>
      </xdr:nvSpPr>
      <xdr:spPr>
        <a:xfrm>
          <a:off x="18605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107</xdr:row>
      <xdr:rowOff>12192</xdr:rowOff>
    </xdr:to>
    <xdr:cxnSp macro="">
      <xdr:nvCxnSpPr>
        <xdr:cNvPr id="840" name="直線コネクタ 839"/>
        <xdr:cNvCxnSpPr/>
      </xdr:nvCxnSpPr>
      <xdr:spPr>
        <a:xfrm>
          <a:off x="18656300" y="183390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92981</xdr:rowOff>
    </xdr:from>
    <xdr:ext cx="469744" cy="259045"/>
    <xdr:sp macro="" textlink="">
      <xdr:nvSpPr>
        <xdr:cNvPr id="844" name="n_4aveValue【公民館】&#10;一人当たり面積"/>
        <xdr:cNvSpPr txBox="1"/>
      </xdr:nvSpPr>
      <xdr:spPr>
        <a:xfrm>
          <a:off x="18421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5"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46"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847"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61231</xdr:rowOff>
    </xdr:from>
    <xdr:ext cx="469744" cy="259045"/>
    <xdr:sp macro="" textlink="">
      <xdr:nvSpPr>
        <xdr:cNvPr id="848" name="n_4mainValue【公民館】&#10;一人当たり面積"/>
        <xdr:cNvSpPr txBox="1"/>
      </xdr:nvSpPr>
      <xdr:spPr>
        <a:xfrm>
          <a:off x="184214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道路、橋りょう・トンネル及び公営住宅の有形固定資産減価償却率は、類似団体平均を下回っている。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認定こども園・幼稚園・保育所の有形固定資産減価償却率は、類似団体平均を大きく上回っているが、対象施設の大部分が建設から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年以上経過していることが要因となっている。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学校施設の有形固定資産減価償却率は、類似団体平均を上回っており、休校した学校校舎など耐用年数を経過した施設を多く保有していることが要因となっている。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児童館については、本市唯一の二ツ井児童館が建設されてから</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年経過し、耐用年数を超えている状況にあることから有形固定資産減価償却率が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公民館については、建設から二ツ井公民館濁川分館が</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年、向能代公民館が</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年経過していることなどから、有形固定資産減価償却率が</a:t>
          </a:r>
          <a:r>
            <a:rPr kumimoji="1" lang="en-US" altLang="ja-JP" sz="1200">
              <a:latin typeface="ＭＳ Ｐゴシック" panose="020B0600070205080204" pitchFamily="50" charset="-128"/>
              <a:ea typeface="ＭＳ Ｐゴシック" panose="020B0600070205080204" pitchFamily="50" charset="-128"/>
            </a:rPr>
            <a:t>73.5</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個別施設計画に基づき、施設の利用状況や費用対効果など総合的に判断し、老朽化の進んでいる施設については、既存施設への統廃合や複合化、更新、維持修繕を検討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4" name="楕円 73"/>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159311</xdr:rowOff>
    </xdr:from>
    <xdr:ext cx="405111" cy="259045"/>
    <xdr:sp macro="" textlink="">
      <xdr:nvSpPr>
        <xdr:cNvPr id="75" name="【図書館】&#10;有形固定資産減価償却率該当値テキスト"/>
        <xdr:cNvSpPr txBox="1"/>
      </xdr:nvSpPr>
      <xdr:spPr>
        <a:xfrm>
          <a:off x="4673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15784</xdr:rowOff>
    </xdr:to>
    <xdr:cxnSp macro="">
      <xdr:nvCxnSpPr>
        <xdr:cNvPr id="77" name="直線コネクタ 76"/>
        <xdr:cNvCxnSpPr/>
      </xdr:nvCxnSpPr>
      <xdr:spPr>
        <a:xfrm>
          <a:off x="3797300" y="652598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10885</xdr:rowOff>
    </xdr:to>
    <xdr:cxnSp macro="">
      <xdr:nvCxnSpPr>
        <xdr:cNvPr id="79" name="直線コネクタ 78"/>
        <xdr:cNvCxnSpPr/>
      </xdr:nvCxnSpPr>
      <xdr:spPr>
        <a:xfrm>
          <a:off x="2908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80" name="楕円 79"/>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38</xdr:row>
      <xdr:rowOff>4354</xdr:rowOff>
    </xdr:to>
    <xdr:cxnSp macro="">
      <xdr:nvCxnSpPr>
        <xdr:cNvPr id="81" name="直線コネクタ 80"/>
        <xdr:cNvCxnSpPr/>
      </xdr:nvCxnSpPr>
      <xdr:spPr>
        <a:xfrm>
          <a:off x="2019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64589</xdr:rowOff>
    </xdr:from>
    <xdr:to>
      <xdr:col>6</xdr:col>
      <xdr:colOff>38100</xdr:colOff>
      <xdr:row>37</xdr:row>
      <xdr:rowOff>166188</xdr:rowOff>
    </xdr:to>
    <xdr:sp macro="" textlink="">
      <xdr:nvSpPr>
        <xdr:cNvPr id="82" name="楕円 81"/>
        <xdr:cNvSpPr/>
      </xdr:nvSpPr>
      <xdr:spPr>
        <a:xfrm>
          <a:off x="1079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115389</xdr:rowOff>
    </xdr:from>
    <xdr:to>
      <xdr:col>10</xdr:col>
      <xdr:colOff>114300</xdr:colOff>
      <xdr:row>37</xdr:row>
      <xdr:rowOff>148046</xdr:rowOff>
    </xdr:to>
    <xdr:cxnSp macro="">
      <xdr:nvCxnSpPr>
        <xdr:cNvPr id="83" name="直線コネクタ 82"/>
        <xdr:cNvCxnSpPr/>
      </xdr:nvCxnSpPr>
      <xdr:spPr>
        <a:xfrm>
          <a:off x="1130300" y="64590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46281</xdr:rowOff>
    </xdr:from>
    <xdr:ext cx="405111" cy="259045"/>
    <xdr:sp macro="" textlink="">
      <xdr:nvSpPr>
        <xdr:cNvPr id="89" name="n_2mainValue【図書館】&#10;有形固定資産減価償却率"/>
        <xdr:cNvSpPr txBox="1"/>
      </xdr:nvSpPr>
      <xdr:spPr>
        <a:xfrm>
          <a:off x="2705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18523</xdr:rowOff>
    </xdr:from>
    <xdr:ext cx="405111" cy="259045"/>
    <xdr:sp macro="" textlink="">
      <xdr:nvSpPr>
        <xdr:cNvPr id="90" name="n_3mainValue【図書館】&#10;有形固定資産減価償却率"/>
        <xdr:cNvSpPr txBox="1"/>
      </xdr:nvSpPr>
      <xdr:spPr>
        <a:xfrm>
          <a:off x="1816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91" name="n_4main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25" name="フローチャート: 判断 124"/>
        <xdr:cNvSpPr/>
      </xdr:nvSpPr>
      <xdr:spPr>
        <a:xfrm>
          <a:off x="692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33" name="楕円 132"/>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37</xdr:row>
      <xdr:rowOff>114300</xdr:rowOff>
    </xdr:to>
    <xdr:cxnSp macro="">
      <xdr:nvCxnSpPr>
        <xdr:cNvPr id="134" name="直線コネクタ 133"/>
        <xdr:cNvCxnSpPr/>
      </xdr:nvCxnSpPr>
      <xdr:spPr>
        <a:xfrm flipV="1">
          <a:off x="9639300" y="59817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133350</xdr:rowOff>
    </xdr:to>
    <xdr:cxnSp macro="">
      <xdr:nvCxnSpPr>
        <xdr:cNvPr id="136" name="直線コネクタ 135"/>
        <xdr:cNvCxnSpPr/>
      </xdr:nvCxnSpPr>
      <xdr:spPr>
        <a:xfrm flipV="1">
          <a:off x="8750300" y="645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8" name="直線コネクタ 137"/>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101600</xdr:rowOff>
    </xdr:from>
    <xdr:to>
      <xdr:col>36</xdr:col>
      <xdr:colOff>165100</xdr:colOff>
      <xdr:row>38</xdr:row>
      <xdr:rowOff>31750</xdr:rowOff>
    </xdr:to>
    <xdr:sp macro="" textlink="">
      <xdr:nvSpPr>
        <xdr:cNvPr id="139" name="楕円 138"/>
        <xdr:cNvSpPr/>
      </xdr:nvSpPr>
      <xdr:spPr>
        <a:xfrm>
          <a:off x="692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152400</xdr:rowOff>
    </xdr:to>
    <xdr:cxnSp macro="">
      <xdr:nvCxnSpPr>
        <xdr:cNvPr id="140" name="直線コネクタ 139"/>
        <xdr:cNvCxnSpPr/>
      </xdr:nvCxnSpPr>
      <xdr:spPr>
        <a:xfrm flipV="1">
          <a:off x="6972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41927</xdr:rowOff>
    </xdr:from>
    <xdr:ext cx="469744" cy="259045"/>
    <xdr:sp macro="" textlink="">
      <xdr:nvSpPr>
        <xdr:cNvPr id="144" name="n_4aveValue【図書館】&#10;一人当たり面積"/>
        <xdr:cNvSpPr txBox="1"/>
      </xdr:nvSpPr>
      <xdr:spPr>
        <a:xfrm>
          <a:off x="6737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156227</xdr:rowOff>
    </xdr:from>
    <xdr:ext cx="469744" cy="259045"/>
    <xdr:sp macro="" textlink="">
      <xdr:nvSpPr>
        <xdr:cNvPr id="145" name="n_1main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48277</xdr:rowOff>
    </xdr:from>
    <xdr:ext cx="469744" cy="259045"/>
    <xdr:sp macro="" textlink="">
      <xdr:nvSpPr>
        <xdr:cNvPr id="148" name="n_4mainValue【図書館】&#10;一人当たり面積"/>
        <xdr:cNvSpPr txBox="1"/>
      </xdr:nvSpPr>
      <xdr:spPr>
        <a:xfrm>
          <a:off x="6737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83" name="フローチャート: 判断 18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42545</xdr:rowOff>
    </xdr:from>
    <xdr:to>
      <xdr:col>24</xdr:col>
      <xdr:colOff>114300</xdr:colOff>
      <xdr:row>56</xdr:row>
      <xdr:rowOff>144145</xdr:rowOff>
    </xdr:to>
    <xdr:sp macro="" textlink="">
      <xdr:nvSpPr>
        <xdr:cNvPr id="189" name="楕円 188"/>
        <xdr:cNvSpPr/>
      </xdr:nvSpPr>
      <xdr:spPr>
        <a:xfrm>
          <a:off x="4584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128922</xdr:rowOff>
    </xdr:from>
    <xdr:ext cx="405111" cy="259045"/>
    <xdr:sp macro="" textlink="">
      <xdr:nvSpPr>
        <xdr:cNvPr id="190" name="【体育館・プール】&#10;有形固定資産減価償却率該当値テキスト"/>
        <xdr:cNvSpPr txBox="1"/>
      </xdr:nvSpPr>
      <xdr:spPr>
        <a:xfrm>
          <a:off x="4673600" y="955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91" name="楕円 190"/>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93345</xdr:rowOff>
    </xdr:from>
    <xdr:to>
      <xdr:col>24</xdr:col>
      <xdr:colOff>63500</xdr:colOff>
      <xdr:row>59</xdr:row>
      <xdr:rowOff>112395</xdr:rowOff>
    </xdr:to>
    <xdr:cxnSp macro="">
      <xdr:nvCxnSpPr>
        <xdr:cNvPr id="192" name="直線コネクタ 191"/>
        <xdr:cNvCxnSpPr/>
      </xdr:nvCxnSpPr>
      <xdr:spPr>
        <a:xfrm flipV="1">
          <a:off x="3797300" y="9694545"/>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3" name="楕円 192"/>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112395</xdr:rowOff>
    </xdr:to>
    <xdr:cxnSp macro="">
      <xdr:nvCxnSpPr>
        <xdr:cNvPr id="194" name="直線コネクタ 193"/>
        <xdr:cNvCxnSpPr/>
      </xdr:nvCxnSpPr>
      <xdr:spPr>
        <a:xfrm>
          <a:off x="2908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52070</xdr:rowOff>
    </xdr:from>
    <xdr:to>
      <xdr:col>10</xdr:col>
      <xdr:colOff>165100</xdr:colOff>
      <xdr:row>56</xdr:row>
      <xdr:rowOff>153670</xdr:rowOff>
    </xdr:to>
    <xdr:sp macro="" textlink="">
      <xdr:nvSpPr>
        <xdr:cNvPr id="195" name="楕円 194"/>
        <xdr:cNvSpPr/>
      </xdr:nvSpPr>
      <xdr:spPr>
        <a:xfrm>
          <a:off x="1968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102870</xdr:rowOff>
    </xdr:from>
    <xdr:to>
      <xdr:col>15</xdr:col>
      <xdr:colOff>50800</xdr:colOff>
      <xdr:row>59</xdr:row>
      <xdr:rowOff>104775</xdr:rowOff>
    </xdr:to>
    <xdr:cxnSp macro="">
      <xdr:nvCxnSpPr>
        <xdr:cNvPr id="196" name="直線コネクタ 195"/>
        <xdr:cNvCxnSpPr/>
      </xdr:nvCxnSpPr>
      <xdr:spPr>
        <a:xfrm>
          <a:off x="2019300" y="9704070"/>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7" name="楕円 196"/>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102870</xdr:rowOff>
    </xdr:from>
    <xdr:to>
      <xdr:col>10</xdr:col>
      <xdr:colOff>114300</xdr:colOff>
      <xdr:row>59</xdr:row>
      <xdr:rowOff>34290</xdr:rowOff>
    </xdr:to>
    <xdr:cxnSp macro="">
      <xdr:nvCxnSpPr>
        <xdr:cNvPr id="198" name="直線コネクタ 197"/>
        <xdr:cNvCxnSpPr/>
      </xdr:nvCxnSpPr>
      <xdr:spPr>
        <a:xfrm flipV="1">
          <a:off x="1130300" y="970407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202"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203" name="n_1mainValue【体育館・プール】&#10;有形固定資産減価償却率"/>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4"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170197</xdr:rowOff>
    </xdr:from>
    <xdr:ext cx="405111" cy="259045"/>
    <xdr:sp macro="" textlink="">
      <xdr:nvSpPr>
        <xdr:cNvPr id="205" name="n_3mainValue【体育館・プール】&#10;有形固定資産減価償却率"/>
        <xdr:cNvSpPr txBox="1"/>
      </xdr:nvSpPr>
      <xdr:spPr>
        <a:xfrm>
          <a:off x="1816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06" name="n_4mainValue【体育館・プール】&#10;有形固定資産減価償却率"/>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22860</xdr:rowOff>
    </xdr:from>
    <xdr:to>
      <xdr:col>36</xdr:col>
      <xdr:colOff>165100</xdr:colOff>
      <xdr:row>63</xdr:row>
      <xdr:rowOff>124460</xdr:rowOff>
    </xdr:to>
    <xdr:sp macro="" textlink="">
      <xdr:nvSpPr>
        <xdr:cNvPr id="240" name="フローチャート: 判断 239"/>
        <xdr:cNvSpPr/>
      </xdr:nvSpPr>
      <xdr:spPr>
        <a:xfrm>
          <a:off x="6921500" y="108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153670</xdr:rowOff>
    </xdr:from>
    <xdr:to>
      <xdr:col>55</xdr:col>
      <xdr:colOff>50800</xdr:colOff>
      <xdr:row>61</xdr:row>
      <xdr:rowOff>83820</xdr:rowOff>
    </xdr:to>
    <xdr:sp macro="" textlink="">
      <xdr:nvSpPr>
        <xdr:cNvPr id="246" name="楕円 245"/>
        <xdr:cNvSpPr/>
      </xdr:nvSpPr>
      <xdr:spPr>
        <a:xfrm>
          <a:off x="104267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5097</xdr:rowOff>
    </xdr:from>
    <xdr:ext cx="469744" cy="259045"/>
    <xdr:sp macro="" textlink="">
      <xdr:nvSpPr>
        <xdr:cNvPr id="247" name="【体育館・プール】&#10;一人当たり面積該当値テキスト"/>
        <xdr:cNvSpPr txBox="1"/>
      </xdr:nvSpPr>
      <xdr:spPr>
        <a:xfrm>
          <a:off x="10515600" y="1029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163830</xdr:rowOff>
    </xdr:from>
    <xdr:to>
      <xdr:col>50</xdr:col>
      <xdr:colOff>165100</xdr:colOff>
      <xdr:row>61</xdr:row>
      <xdr:rowOff>93980</xdr:rowOff>
    </xdr:to>
    <xdr:sp macro="" textlink="">
      <xdr:nvSpPr>
        <xdr:cNvPr id="248" name="楕円 247"/>
        <xdr:cNvSpPr/>
      </xdr:nvSpPr>
      <xdr:spPr>
        <a:xfrm>
          <a:off x="9588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33020</xdr:rowOff>
    </xdr:from>
    <xdr:to>
      <xdr:col>55</xdr:col>
      <xdr:colOff>0</xdr:colOff>
      <xdr:row>61</xdr:row>
      <xdr:rowOff>43180</xdr:rowOff>
    </xdr:to>
    <xdr:cxnSp macro="">
      <xdr:nvCxnSpPr>
        <xdr:cNvPr id="249" name="直線コネクタ 248"/>
        <xdr:cNvCxnSpPr/>
      </xdr:nvCxnSpPr>
      <xdr:spPr>
        <a:xfrm flipV="1">
          <a:off x="9639300" y="104914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50" name="楕円 249"/>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43180</xdr:rowOff>
    </xdr:from>
    <xdr:to>
      <xdr:col>50</xdr:col>
      <xdr:colOff>114300</xdr:colOff>
      <xdr:row>61</xdr:row>
      <xdr:rowOff>53340</xdr:rowOff>
    </xdr:to>
    <xdr:cxnSp macro="">
      <xdr:nvCxnSpPr>
        <xdr:cNvPr id="251" name="直線コネクタ 250"/>
        <xdr:cNvCxnSpPr/>
      </xdr:nvCxnSpPr>
      <xdr:spPr>
        <a:xfrm flipV="1">
          <a:off x="8750300" y="105016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11430</xdr:rowOff>
    </xdr:from>
    <xdr:to>
      <xdr:col>41</xdr:col>
      <xdr:colOff>101600</xdr:colOff>
      <xdr:row>61</xdr:row>
      <xdr:rowOff>113030</xdr:rowOff>
    </xdr:to>
    <xdr:sp macro="" textlink="">
      <xdr:nvSpPr>
        <xdr:cNvPr id="252" name="楕円 251"/>
        <xdr:cNvSpPr/>
      </xdr:nvSpPr>
      <xdr:spPr>
        <a:xfrm>
          <a:off x="7810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62230</xdr:rowOff>
    </xdr:to>
    <xdr:cxnSp macro="">
      <xdr:nvCxnSpPr>
        <xdr:cNvPr id="253" name="直線コネクタ 252"/>
        <xdr:cNvCxnSpPr/>
      </xdr:nvCxnSpPr>
      <xdr:spPr>
        <a:xfrm flipV="1">
          <a:off x="7861300" y="105117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20320</xdr:rowOff>
    </xdr:from>
    <xdr:to>
      <xdr:col>36</xdr:col>
      <xdr:colOff>165100</xdr:colOff>
      <xdr:row>61</xdr:row>
      <xdr:rowOff>121920</xdr:rowOff>
    </xdr:to>
    <xdr:sp macro="" textlink="">
      <xdr:nvSpPr>
        <xdr:cNvPr id="254" name="楕円 253"/>
        <xdr:cNvSpPr/>
      </xdr:nvSpPr>
      <xdr:spPr>
        <a:xfrm>
          <a:off x="6921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62230</xdr:rowOff>
    </xdr:from>
    <xdr:to>
      <xdr:col>41</xdr:col>
      <xdr:colOff>50800</xdr:colOff>
      <xdr:row>61</xdr:row>
      <xdr:rowOff>71120</xdr:rowOff>
    </xdr:to>
    <xdr:cxnSp macro="">
      <xdr:nvCxnSpPr>
        <xdr:cNvPr id="255" name="直線コネクタ 254"/>
        <xdr:cNvCxnSpPr/>
      </xdr:nvCxnSpPr>
      <xdr:spPr>
        <a:xfrm flipV="1">
          <a:off x="6972300" y="105206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115587</xdr:rowOff>
    </xdr:from>
    <xdr:ext cx="469744" cy="259045"/>
    <xdr:sp macro="" textlink="">
      <xdr:nvSpPr>
        <xdr:cNvPr id="259" name="n_4aveValue【体育館・プール】&#10;一人当たり面積"/>
        <xdr:cNvSpPr txBox="1"/>
      </xdr:nvSpPr>
      <xdr:spPr>
        <a:xfrm>
          <a:off x="6737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110507</xdr:rowOff>
    </xdr:from>
    <xdr:ext cx="469744" cy="259045"/>
    <xdr:sp macro="" textlink="">
      <xdr:nvSpPr>
        <xdr:cNvPr id="260" name="n_1mainValue【体育館・プール】&#10;一人当たり面積"/>
        <xdr:cNvSpPr txBox="1"/>
      </xdr:nvSpPr>
      <xdr:spPr>
        <a:xfrm>
          <a:off x="9391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61" name="n_2main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129557</xdr:rowOff>
    </xdr:from>
    <xdr:ext cx="469744" cy="259045"/>
    <xdr:sp macro="" textlink="">
      <xdr:nvSpPr>
        <xdr:cNvPr id="262" name="n_3mainValue【体育館・プール】&#10;一人当たり面積"/>
        <xdr:cNvSpPr txBox="1"/>
      </xdr:nvSpPr>
      <xdr:spPr>
        <a:xfrm>
          <a:off x="7626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138447</xdr:rowOff>
    </xdr:from>
    <xdr:ext cx="469744" cy="259045"/>
    <xdr:sp macro="" textlink="">
      <xdr:nvSpPr>
        <xdr:cNvPr id="263" name="n_4mainValue【体育館・プール】&#10;一人当たり面積"/>
        <xdr:cNvSpPr txBox="1"/>
      </xdr:nvSpPr>
      <xdr:spPr>
        <a:xfrm>
          <a:off x="67374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166914</xdr:rowOff>
    </xdr:from>
    <xdr:to>
      <xdr:col>6</xdr:col>
      <xdr:colOff>38100</xdr:colOff>
      <xdr:row>82</xdr:row>
      <xdr:rowOff>97064</xdr:rowOff>
    </xdr:to>
    <xdr:sp macro="" textlink="">
      <xdr:nvSpPr>
        <xdr:cNvPr id="299" name="フローチャート: 判断 298"/>
        <xdr:cNvSpPr/>
      </xdr:nvSpPr>
      <xdr:spPr>
        <a:xfrm>
          <a:off x="1079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305" name="楕円 304"/>
        <xdr:cNvSpPr/>
      </xdr:nvSpPr>
      <xdr:spPr>
        <a:xfrm>
          <a:off x="4584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57529</xdr:rowOff>
    </xdr:from>
    <xdr:ext cx="405111" cy="259045"/>
    <xdr:sp macro="" textlink="">
      <xdr:nvSpPr>
        <xdr:cNvPr id="306" name="【福祉施設】&#10;有形固定資産減価償却率該当値テキスト"/>
        <xdr:cNvSpPr txBox="1"/>
      </xdr:nvSpPr>
      <xdr:spPr>
        <a:xfrm>
          <a:off x="4673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31387</xdr:rowOff>
    </xdr:from>
    <xdr:to>
      <xdr:col>20</xdr:col>
      <xdr:colOff>38100</xdr:colOff>
      <xdr:row>80</xdr:row>
      <xdr:rowOff>132987</xdr:rowOff>
    </xdr:to>
    <xdr:sp macro="" textlink="">
      <xdr:nvSpPr>
        <xdr:cNvPr id="307" name="楕円 306"/>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82187</xdr:rowOff>
    </xdr:from>
    <xdr:to>
      <xdr:col>24</xdr:col>
      <xdr:colOff>63500</xdr:colOff>
      <xdr:row>80</xdr:row>
      <xdr:rowOff>85452</xdr:rowOff>
    </xdr:to>
    <xdr:cxnSp macro="">
      <xdr:nvCxnSpPr>
        <xdr:cNvPr id="308" name="直線コネクタ 307"/>
        <xdr:cNvCxnSpPr/>
      </xdr:nvCxnSpPr>
      <xdr:spPr>
        <a:xfrm>
          <a:off x="3797300" y="137981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28121</xdr:rowOff>
    </xdr:from>
    <xdr:to>
      <xdr:col>15</xdr:col>
      <xdr:colOff>101600</xdr:colOff>
      <xdr:row>80</xdr:row>
      <xdr:rowOff>129721</xdr:rowOff>
    </xdr:to>
    <xdr:sp macro="" textlink="">
      <xdr:nvSpPr>
        <xdr:cNvPr id="309" name="楕円 308"/>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80</xdr:row>
      <xdr:rowOff>82187</xdr:rowOff>
    </xdr:to>
    <xdr:cxnSp macro="">
      <xdr:nvCxnSpPr>
        <xdr:cNvPr id="310" name="直線コネクタ 309"/>
        <xdr:cNvCxnSpPr/>
      </xdr:nvCxnSpPr>
      <xdr:spPr>
        <a:xfrm>
          <a:off x="2908300" y="1379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162016</xdr:rowOff>
    </xdr:from>
    <xdr:to>
      <xdr:col>10</xdr:col>
      <xdr:colOff>165100</xdr:colOff>
      <xdr:row>80</xdr:row>
      <xdr:rowOff>92166</xdr:rowOff>
    </xdr:to>
    <xdr:sp macro="" textlink="">
      <xdr:nvSpPr>
        <xdr:cNvPr id="311" name="楕円 310"/>
        <xdr:cNvSpPr/>
      </xdr:nvSpPr>
      <xdr:spPr>
        <a:xfrm>
          <a:off x="1968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41366</xdr:rowOff>
    </xdr:from>
    <xdr:to>
      <xdr:col>15</xdr:col>
      <xdr:colOff>50800</xdr:colOff>
      <xdr:row>80</xdr:row>
      <xdr:rowOff>78921</xdr:rowOff>
    </xdr:to>
    <xdr:cxnSp macro="">
      <xdr:nvCxnSpPr>
        <xdr:cNvPr id="312" name="直線コネクタ 311"/>
        <xdr:cNvCxnSpPr/>
      </xdr:nvCxnSpPr>
      <xdr:spPr>
        <a:xfrm>
          <a:off x="2019300" y="137573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85271</xdr:rowOff>
    </xdr:from>
    <xdr:to>
      <xdr:col>6</xdr:col>
      <xdr:colOff>38100</xdr:colOff>
      <xdr:row>81</xdr:row>
      <xdr:rowOff>15421</xdr:rowOff>
    </xdr:to>
    <xdr:sp macro="" textlink="">
      <xdr:nvSpPr>
        <xdr:cNvPr id="313" name="楕円 312"/>
        <xdr:cNvSpPr/>
      </xdr:nvSpPr>
      <xdr:spPr>
        <a:xfrm>
          <a:off x="1079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136071</xdr:rowOff>
    </xdr:to>
    <xdr:cxnSp macro="">
      <xdr:nvCxnSpPr>
        <xdr:cNvPr id="314" name="直線コネクタ 313"/>
        <xdr:cNvCxnSpPr/>
      </xdr:nvCxnSpPr>
      <xdr:spPr>
        <a:xfrm flipV="1">
          <a:off x="1130300" y="137573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88191</xdr:rowOff>
    </xdr:from>
    <xdr:ext cx="405111" cy="259045"/>
    <xdr:sp macro="" textlink="">
      <xdr:nvSpPr>
        <xdr:cNvPr id="318" name="n_4aveValue【福祉施設】&#10;有形固定資産減価償却率"/>
        <xdr:cNvSpPr txBox="1"/>
      </xdr:nvSpPr>
      <xdr:spPr>
        <a:xfrm>
          <a:off x="927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149514</xdr:rowOff>
    </xdr:from>
    <xdr:ext cx="405111" cy="259045"/>
    <xdr:sp macro="" textlink="">
      <xdr:nvSpPr>
        <xdr:cNvPr id="319" name="n_1mainValue【福祉施設】&#10;有形固定資産減価償却率"/>
        <xdr:cNvSpPr txBox="1"/>
      </xdr:nvSpPr>
      <xdr:spPr>
        <a:xfrm>
          <a:off x="3582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320" name="n_2mainValue【福祉施設】&#10;有形固定資産減価償却率"/>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108693</xdr:rowOff>
    </xdr:from>
    <xdr:ext cx="405111" cy="259045"/>
    <xdr:sp macro="" textlink="">
      <xdr:nvSpPr>
        <xdr:cNvPr id="321" name="n_3mainValue【福祉施設】&#10;有形固定資産減価償却率"/>
        <xdr:cNvSpPr txBox="1"/>
      </xdr:nvSpPr>
      <xdr:spPr>
        <a:xfrm>
          <a:off x="1816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31948</xdr:rowOff>
    </xdr:from>
    <xdr:ext cx="405111" cy="259045"/>
    <xdr:sp macro="" textlink="">
      <xdr:nvSpPr>
        <xdr:cNvPr id="322" name="n_4mainValue【福祉施設】&#10;有形固定資産減価償却率"/>
        <xdr:cNvSpPr txBox="1"/>
      </xdr:nvSpPr>
      <xdr:spPr>
        <a:xfrm>
          <a:off x="927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82550</xdr:rowOff>
    </xdr:from>
    <xdr:to>
      <xdr:col>36</xdr:col>
      <xdr:colOff>165100</xdr:colOff>
      <xdr:row>85</xdr:row>
      <xdr:rowOff>12700</xdr:rowOff>
    </xdr:to>
    <xdr:sp macro="" textlink="">
      <xdr:nvSpPr>
        <xdr:cNvPr id="356" name="フローチャート: 判断 355"/>
        <xdr:cNvSpPr/>
      </xdr:nvSpPr>
      <xdr:spPr>
        <a:xfrm>
          <a:off x="6921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2539</xdr:rowOff>
    </xdr:from>
    <xdr:to>
      <xdr:col>55</xdr:col>
      <xdr:colOff>50800</xdr:colOff>
      <xdr:row>81</xdr:row>
      <xdr:rowOff>104139</xdr:rowOff>
    </xdr:to>
    <xdr:sp macro="" textlink="">
      <xdr:nvSpPr>
        <xdr:cNvPr id="362" name="楕円 361"/>
        <xdr:cNvSpPr/>
      </xdr:nvSpPr>
      <xdr:spPr>
        <a:xfrm>
          <a:off x="10426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25416</xdr:rowOff>
    </xdr:from>
    <xdr:ext cx="469744" cy="259045"/>
    <xdr:sp macro="" textlink="">
      <xdr:nvSpPr>
        <xdr:cNvPr id="363" name="【福祉施設】&#10;一人当たり面積該当値テキスト"/>
        <xdr:cNvSpPr txBox="1"/>
      </xdr:nvSpPr>
      <xdr:spPr>
        <a:xfrm>
          <a:off x="10515600"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17780</xdr:rowOff>
    </xdr:from>
    <xdr:to>
      <xdr:col>50</xdr:col>
      <xdr:colOff>165100</xdr:colOff>
      <xdr:row>81</xdr:row>
      <xdr:rowOff>119380</xdr:rowOff>
    </xdr:to>
    <xdr:sp macro="" textlink="">
      <xdr:nvSpPr>
        <xdr:cNvPr id="364" name="楕円 363"/>
        <xdr:cNvSpPr/>
      </xdr:nvSpPr>
      <xdr:spPr>
        <a:xfrm>
          <a:off x="958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53339</xdr:rowOff>
    </xdr:from>
    <xdr:to>
      <xdr:col>55</xdr:col>
      <xdr:colOff>0</xdr:colOff>
      <xdr:row>81</xdr:row>
      <xdr:rowOff>68580</xdr:rowOff>
    </xdr:to>
    <xdr:cxnSp macro="">
      <xdr:nvCxnSpPr>
        <xdr:cNvPr id="365" name="直線コネクタ 364"/>
        <xdr:cNvCxnSpPr/>
      </xdr:nvCxnSpPr>
      <xdr:spPr>
        <a:xfrm flipV="1">
          <a:off x="9639300" y="139407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36830</xdr:rowOff>
    </xdr:from>
    <xdr:to>
      <xdr:col>46</xdr:col>
      <xdr:colOff>38100</xdr:colOff>
      <xdr:row>81</xdr:row>
      <xdr:rowOff>138430</xdr:rowOff>
    </xdr:to>
    <xdr:sp macro="" textlink="">
      <xdr:nvSpPr>
        <xdr:cNvPr id="366" name="楕円 365"/>
        <xdr:cNvSpPr/>
      </xdr:nvSpPr>
      <xdr:spPr>
        <a:xfrm>
          <a:off x="8699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68580</xdr:rowOff>
    </xdr:from>
    <xdr:to>
      <xdr:col>50</xdr:col>
      <xdr:colOff>114300</xdr:colOff>
      <xdr:row>81</xdr:row>
      <xdr:rowOff>87630</xdr:rowOff>
    </xdr:to>
    <xdr:cxnSp macro="">
      <xdr:nvCxnSpPr>
        <xdr:cNvPr id="367" name="直線コネクタ 366"/>
        <xdr:cNvCxnSpPr/>
      </xdr:nvCxnSpPr>
      <xdr:spPr>
        <a:xfrm flipV="1">
          <a:off x="8750300" y="13956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52070</xdr:rowOff>
    </xdr:from>
    <xdr:to>
      <xdr:col>41</xdr:col>
      <xdr:colOff>101600</xdr:colOff>
      <xdr:row>81</xdr:row>
      <xdr:rowOff>153670</xdr:rowOff>
    </xdr:to>
    <xdr:sp macro="" textlink="">
      <xdr:nvSpPr>
        <xdr:cNvPr id="368" name="楕円 367"/>
        <xdr:cNvSpPr/>
      </xdr:nvSpPr>
      <xdr:spPr>
        <a:xfrm>
          <a:off x="781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87630</xdr:rowOff>
    </xdr:from>
    <xdr:to>
      <xdr:col>45</xdr:col>
      <xdr:colOff>177800</xdr:colOff>
      <xdr:row>81</xdr:row>
      <xdr:rowOff>102870</xdr:rowOff>
    </xdr:to>
    <xdr:cxnSp macro="">
      <xdr:nvCxnSpPr>
        <xdr:cNvPr id="369" name="直線コネクタ 368"/>
        <xdr:cNvCxnSpPr/>
      </xdr:nvCxnSpPr>
      <xdr:spPr>
        <a:xfrm flipV="1">
          <a:off x="7861300" y="1397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67311</xdr:rowOff>
    </xdr:from>
    <xdr:to>
      <xdr:col>36</xdr:col>
      <xdr:colOff>165100</xdr:colOff>
      <xdr:row>81</xdr:row>
      <xdr:rowOff>168911</xdr:rowOff>
    </xdr:to>
    <xdr:sp macro="" textlink="">
      <xdr:nvSpPr>
        <xdr:cNvPr id="370" name="楕円 369"/>
        <xdr:cNvSpPr/>
      </xdr:nvSpPr>
      <xdr:spPr>
        <a:xfrm>
          <a:off x="692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102870</xdr:rowOff>
    </xdr:from>
    <xdr:to>
      <xdr:col>41</xdr:col>
      <xdr:colOff>50800</xdr:colOff>
      <xdr:row>81</xdr:row>
      <xdr:rowOff>118111</xdr:rowOff>
    </xdr:to>
    <xdr:cxnSp macro="">
      <xdr:nvCxnSpPr>
        <xdr:cNvPr id="371" name="直線コネクタ 370"/>
        <xdr:cNvCxnSpPr/>
      </xdr:nvCxnSpPr>
      <xdr:spPr>
        <a:xfrm flipV="1">
          <a:off x="6972300" y="13990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3827</xdr:rowOff>
    </xdr:from>
    <xdr:ext cx="469744" cy="259045"/>
    <xdr:sp macro="" textlink="">
      <xdr:nvSpPr>
        <xdr:cNvPr id="375" name="n_4aveValue【福祉施設】&#10;一人当たり面積"/>
        <xdr:cNvSpPr txBox="1"/>
      </xdr:nvSpPr>
      <xdr:spPr>
        <a:xfrm>
          <a:off x="6737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135907</xdr:rowOff>
    </xdr:from>
    <xdr:ext cx="469744" cy="259045"/>
    <xdr:sp macro="" textlink="">
      <xdr:nvSpPr>
        <xdr:cNvPr id="376" name="n_1mainValue【福祉施設】&#10;一人当たり面積"/>
        <xdr:cNvSpPr txBox="1"/>
      </xdr:nvSpPr>
      <xdr:spPr>
        <a:xfrm>
          <a:off x="93917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154957</xdr:rowOff>
    </xdr:from>
    <xdr:ext cx="469744" cy="259045"/>
    <xdr:sp macro="" textlink="">
      <xdr:nvSpPr>
        <xdr:cNvPr id="377" name="n_2mainValue【福祉施設】&#10;一人当たり面積"/>
        <xdr:cNvSpPr txBox="1"/>
      </xdr:nvSpPr>
      <xdr:spPr>
        <a:xfrm>
          <a:off x="8515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170197</xdr:rowOff>
    </xdr:from>
    <xdr:ext cx="469744" cy="259045"/>
    <xdr:sp macro="" textlink="">
      <xdr:nvSpPr>
        <xdr:cNvPr id="378" name="n_3mainValue【福祉施設】&#10;一人当たり面積"/>
        <xdr:cNvSpPr txBox="1"/>
      </xdr:nvSpPr>
      <xdr:spPr>
        <a:xfrm>
          <a:off x="7626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13988</xdr:rowOff>
    </xdr:from>
    <xdr:ext cx="469744" cy="259045"/>
    <xdr:sp macro="" textlink="">
      <xdr:nvSpPr>
        <xdr:cNvPr id="379" name="n_4mainValue【福祉施設】&#10;一人当たり面積"/>
        <xdr:cNvSpPr txBox="1"/>
      </xdr:nvSpPr>
      <xdr:spPr>
        <a:xfrm>
          <a:off x="6737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15" name="フローチャート: 判断 414"/>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59689</xdr:rowOff>
    </xdr:from>
    <xdr:to>
      <xdr:col>24</xdr:col>
      <xdr:colOff>114300</xdr:colOff>
      <xdr:row>105</xdr:row>
      <xdr:rowOff>161289</xdr:rowOff>
    </xdr:to>
    <xdr:sp macro="" textlink="">
      <xdr:nvSpPr>
        <xdr:cNvPr id="421" name="楕円 420"/>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38116</xdr:rowOff>
    </xdr:from>
    <xdr:ext cx="405111" cy="259045"/>
    <xdr:sp macro="" textlink="">
      <xdr:nvSpPr>
        <xdr:cNvPr id="422" name="【市民会館】&#10;有形固定資産減価償却率該当値テキスト"/>
        <xdr:cNvSpPr txBox="1"/>
      </xdr:nvSpPr>
      <xdr:spPr>
        <a:xfrm>
          <a:off x="4673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115207</xdr:rowOff>
    </xdr:from>
    <xdr:to>
      <xdr:col>20</xdr:col>
      <xdr:colOff>38100</xdr:colOff>
      <xdr:row>107</xdr:row>
      <xdr:rowOff>45357</xdr:rowOff>
    </xdr:to>
    <xdr:sp macro="" textlink="">
      <xdr:nvSpPr>
        <xdr:cNvPr id="423" name="楕円 422"/>
        <xdr:cNvSpPr/>
      </xdr:nvSpPr>
      <xdr:spPr>
        <a:xfrm>
          <a:off x="3746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106</xdr:row>
      <xdr:rowOff>166007</xdr:rowOff>
    </xdr:to>
    <xdr:cxnSp macro="">
      <xdr:nvCxnSpPr>
        <xdr:cNvPr id="424" name="直線コネクタ 423"/>
        <xdr:cNvCxnSpPr/>
      </xdr:nvCxnSpPr>
      <xdr:spPr>
        <a:xfrm flipV="1">
          <a:off x="3797300" y="18112739"/>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115207</xdr:rowOff>
    </xdr:from>
    <xdr:to>
      <xdr:col>15</xdr:col>
      <xdr:colOff>101600</xdr:colOff>
      <xdr:row>107</xdr:row>
      <xdr:rowOff>45357</xdr:rowOff>
    </xdr:to>
    <xdr:sp macro="" textlink="">
      <xdr:nvSpPr>
        <xdr:cNvPr id="425" name="楕円 424"/>
        <xdr:cNvSpPr/>
      </xdr:nvSpPr>
      <xdr:spPr>
        <a:xfrm>
          <a:off x="2857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166007</xdr:rowOff>
    </xdr:from>
    <xdr:to>
      <xdr:col>19</xdr:col>
      <xdr:colOff>177800</xdr:colOff>
      <xdr:row>106</xdr:row>
      <xdr:rowOff>166007</xdr:rowOff>
    </xdr:to>
    <xdr:cxnSp macro="">
      <xdr:nvCxnSpPr>
        <xdr:cNvPr id="426" name="直線コネクタ 425"/>
        <xdr:cNvCxnSpPr/>
      </xdr:nvCxnSpPr>
      <xdr:spPr>
        <a:xfrm>
          <a:off x="2908300" y="1833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160927</xdr:rowOff>
    </xdr:from>
    <xdr:to>
      <xdr:col>10</xdr:col>
      <xdr:colOff>165100</xdr:colOff>
      <xdr:row>107</xdr:row>
      <xdr:rowOff>91077</xdr:rowOff>
    </xdr:to>
    <xdr:sp macro="" textlink="">
      <xdr:nvSpPr>
        <xdr:cNvPr id="427" name="楕円 426"/>
        <xdr:cNvSpPr/>
      </xdr:nvSpPr>
      <xdr:spPr>
        <a:xfrm>
          <a:off x="196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166007</xdr:rowOff>
    </xdr:from>
    <xdr:to>
      <xdr:col>15</xdr:col>
      <xdr:colOff>50800</xdr:colOff>
      <xdr:row>107</xdr:row>
      <xdr:rowOff>40277</xdr:rowOff>
    </xdr:to>
    <xdr:cxnSp macro="">
      <xdr:nvCxnSpPr>
        <xdr:cNvPr id="428" name="直線コネクタ 427"/>
        <xdr:cNvCxnSpPr/>
      </xdr:nvCxnSpPr>
      <xdr:spPr>
        <a:xfrm flipV="1">
          <a:off x="2019300" y="183397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125005</xdr:rowOff>
    </xdr:from>
    <xdr:to>
      <xdr:col>6</xdr:col>
      <xdr:colOff>38100</xdr:colOff>
      <xdr:row>107</xdr:row>
      <xdr:rowOff>55155</xdr:rowOff>
    </xdr:to>
    <xdr:sp macro="" textlink="">
      <xdr:nvSpPr>
        <xdr:cNvPr id="429" name="楕円 428"/>
        <xdr:cNvSpPr/>
      </xdr:nvSpPr>
      <xdr:spPr>
        <a:xfrm>
          <a:off x="1079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4355</xdr:rowOff>
    </xdr:from>
    <xdr:to>
      <xdr:col>10</xdr:col>
      <xdr:colOff>114300</xdr:colOff>
      <xdr:row>107</xdr:row>
      <xdr:rowOff>40277</xdr:rowOff>
    </xdr:to>
    <xdr:cxnSp macro="">
      <xdr:nvCxnSpPr>
        <xdr:cNvPr id="430" name="直線コネクタ 429"/>
        <xdr:cNvCxnSpPr/>
      </xdr:nvCxnSpPr>
      <xdr:spPr>
        <a:xfrm>
          <a:off x="1130300" y="183495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4"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36484</xdr:rowOff>
    </xdr:from>
    <xdr:ext cx="405111" cy="259045"/>
    <xdr:sp macro="" textlink="">
      <xdr:nvSpPr>
        <xdr:cNvPr id="435" name="n_1mainValue【市民会館】&#10;有形固定資産減価償却率"/>
        <xdr:cNvSpPr txBox="1"/>
      </xdr:nvSpPr>
      <xdr:spPr>
        <a:xfrm>
          <a:off x="3582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36484</xdr:rowOff>
    </xdr:from>
    <xdr:ext cx="405111" cy="259045"/>
    <xdr:sp macro="" textlink="">
      <xdr:nvSpPr>
        <xdr:cNvPr id="436" name="n_2mainValue【市民会館】&#10;有形固定資産減価償却率"/>
        <xdr:cNvSpPr txBox="1"/>
      </xdr:nvSpPr>
      <xdr:spPr>
        <a:xfrm>
          <a:off x="2705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82204</xdr:rowOff>
    </xdr:from>
    <xdr:ext cx="405111" cy="259045"/>
    <xdr:sp macro="" textlink="">
      <xdr:nvSpPr>
        <xdr:cNvPr id="437" name="n_3mainValue【市民会館】&#10;有形固定資産減価償却率"/>
        <xdr:cNvSpPr txBox="1"/>
      </xdr:nvSpPr>
      <xdr:spPr>
        <a:xfrm>
          <a:off x="1816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46282</xdr:rowOff>
    </xdr:from>
    <xdr:ext cx="405111" cy="259045"/>
    <xdr:sp macro="" textlink="">
      <xdr:nvSpPr>
        <xdr:cNvPr id="438" name="n_4mainValue【市民会館】&#10;有形固定資産減価償却率"/>
        <xdr:cNvSpPr txBox="1"/>
      </xdr:nvSpPr>
      <xdr:spPr>
        <a:xfrm>
          <a:off x="927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167132</xdr:rowOff>
    </xdr:from>
    <xdr:to>
      <xdr:col>36</xdr:col>
      <xdr:colOff>165100</xdr:colOff>
      <xdr:row>105</xdr:row>
      <xdr:rowOff>97282</xdr:rowOff>
    </xdr:to>
    <xdr:sp macro="" textlink="">
      <xdr:nvSpPr>
        <xdr:cNvPr id="470" name="フローチャート: 判断 469"/>
        <xdr:cNvSpPr/>
      </xdr:nvSpPr>
      <xdr:spPr>
        <a:xfrm>
          <a:off x="6921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76" name="楕円 475"/>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77"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109982</xdr:rowOff>
    </xdr:from>
    <xdr:to>
      <xdr:col>50</xdr:col>
      <xdr:colOff>165100</xdr:colOff>
      <xdr:row>106</xdr:row>
      <xdr:rowOff>40132</xdr:rowOff>
    </xdr:to>
    <xdr:sp macro="" textlink="">
      <xdr:nvSpPr>
        <xdr:cNvPr id="478" name="楕円 477"/>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160782</xdr:rowOff>
    </xdr:to>
    <xdr:cxnSp macro="">
      <xdr:nvCxnSpPr>
        <xdr:cNvPr id="479" name="直線コネクタ 478"/>
        <xdr:cNvCxnSpPr/>
      </xdr:nvCxnSpPr>
      <xdr:spPr>
        <a:xfrm flipV="1">
          <a:off x="9639300" y="181538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119126</xdr:rowOff>
    </xdr:from>
    <xdr:to>
      <xdr:col>46</xdr:col>
      <xdr:colOff>38100</xdr:colOff>
      <xdr:row>106</xdr:row>
      <xdr:rowOff>49276</xdr:rowOff>
    </xdr:to>
    <xdr:sp macro="" textlink="">
      <xdr:nvSpPr>
        <xdr:cNvPr id="480" name="楕円 479"/>
        <xdr:cNvSpPr/>
      </xdr:nvSpPr>
      <xdr:spPr>
        <a:xfrm>
          <a:off x="8699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160782</xdr:rowOff>
    </xdr:from>
    <xdr:to>
      <xdr:col>50</xdr:col>
      <xdr:colOff>114300</xdr:colOff>
      <xdr:row>105</xdr:row>
      <xdr:rowOff>169926</xdr:rowOff>
    </xdr:to>
    <xdr:cxnSp macro="">
      <xdr:nvCxnSpPr>
        <xdr:cNvPr id="481" name="直線コネクタ 480"/>
        <xdr:cNvCxnSpPr/>
      </xdr:nvCxnSpPr>
      <xdr:spPr>
        <a:xfrm flipV="1">
          <a:off x="8750300" y="1816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123698</xdr:rowOff>
    </xdr:from>
    <xdr:to>
      <xdr:col>41</xdr:col>
      <xdr:colOff>101600</xdr:colOff>
      <xdr:row>106</xdr:row>
      <xdr:rowOff>53848</xdr:rowOff>
    </xdr:to>
    <xdr:sp macro="" textlink="">
      <xdr:nvSpPr>
        <xdr:cNvPr id="482" name="楕円 481"/>
        <xdr:cNvSpPr/>
      </xdr:nvSpPr>
      <xdr:spPr>
        <a:xfrm>
          <a:off x="781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106</xdr:row>
      <xdr:rowOff>3048</xdr:rowOff>
    </xdr:to>
    <xdr:cxnSp macro="">
      <xdr:nvCxnSpPr>
        <xdr:cNvPr id="483" name="直線コネクタ 482"/>
        <xdr:cNvCxnSpPr/>
      </xdr:nvCxnSpPr>
      <xdr:spPr>
        <a:xfrm flipV="1">
          <a:off x="7861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132842</xdr:rowOff>
    </xdr:from>
    <xdr:to>
      <xdr:col>36</xdr:col>
      <xdr:colOff>165100</xdr:colOff>
      <xdr:row>106</xdr:row>
      <xdr:rowOff>62992</xdr:rowOff>
    </xdr:to>
    <xdr:sp macro="" textlink="">
      <xdr:nvSpPr>
        <xdr:cNvPr id="484" name="楕円 483"/>
        <xdr:cNvSpPr/>
      </xdr:nvSpPr>
      <xdr:spPr>
        <a:xfrm>
          <a:off x="6921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xdr:rowOff>
    </xdr:from>
    <xdr:to>
      <xdr:col>41</xdr:col>
      <xdr:colOff>50800</xdr:colOff>
      <xdr:row>106</xdr:row>
      <xdr:rowOff>12192</xdr:rowOff>
    </xdr:to>
    <xdr:cxnSp macro="">
      <xdr:nvCxnSpPr>
        <xdr:cNvPr id="485" name="直線コネクタ 484"/>
        <xdr:cNvCxnSpPr/>
      </xdr:nvCxnSpPr>
      <xdr:spPr>
        <a:xfrm flipV="1">
          <a:off x="6972300" y="1817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113809</xdr:rowOff>
    </xdr:from>
    <xdr:ext cx="469744" cy="259045"/>
    <xdr:sp macro="" textlink="">
      <xdr:nvSpPr>
        <xdr:cNvPr id="489" name="n_4aveValue【市民会館】&#10;一人当たり面積"/>
        <xdr:cNvSpPr txBox="1"/>
      </xdr:nvSpPr>
      <xdr:spPr>
        <a:xfrm>
          <a:off x="6737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31259</xdr:rowOff>
    </xdr:from>
    <xdr:ext cx="469744" cy="259045"/>
    <xdr:sp macro="" textlink="">
      <xdr:nvSpPr>
        <xdr:cNvPr id="490"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40403</xdr:rowOff>
    </xdr:from>
    <xdr:ext cx="469744" cy="259045"/>
    <xdr:sp macro="" textlink="">
      <xdr:nvSpPr>
        <xdr:cNvPr id="491" name="n_2mainValue【市民会館】&#10;一人当たり面積"/>
        <xdr:cNvSpPr txBox="1"/>
      </xdr:nvSpPr>
      <xdr:spPr>
        <a:xfrm>
          <a:off x="8515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44975</xdr:rowOff>
    </xdr:from>
    <xdr:ext cx="469744" cy="259045"/>
    <xdr:sp macro="" textlink="">
      <xdr:nvSpPr>
        <xdr:cNvPr id="492" name="n_3mainValue【市民会館】&#10;一人当たり面積"/>
        <xdr:cNvSpPr txBox="1"/>
      </xdr:nvSpPr>
      <xdr:spPr>
        <a:xfrm>
          <a:off x="7626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54119</xdr:rowOff>
    </xdr:from>
    <xdr:ext cx="469744" cy="259045"/>
    <xdr:sp macro="" textlink="">
      <xdr:nvSpPr>
        <xdr:cNvPr id="493" name="n_4mainValue【市民会館】&#10;一人当たり面積"/>
        <xdr:cNvSpPr txBox="1"/>
      </xdr:nvSpPr>
      <xdr:spPr>
        <a:xfrm>
          <a:off x="6737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9" name="フローチャート: 判断 528"/>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134801</xdr:rowOff>
    </xdr:from>
    <xdr:to>
      <xdr:col>85</xdr:col>
      <xdr:colOff>177800</xdr:colOff>
      <xdr:row>40</xdr:row>
      <xdr:rowOff>64951</xdr:rowOff>
    </xdr:to>
    <xdr:sp macro="" textlink="">
      <xdr:nvSpPr>
        <xdr:cNvPr id="535" name="楕円 534"/>
        <xdr:cNvSpPr/>
      </xdr:nvSpPr>
      <xdr:spPr>
        <a:xfrm>
          <a:off x="16268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113228</xdr:rowOff>
    </xdr:from>
    <xdr:ext cx="405111" cy="259045"/>
    <xdr:sp macro="" textlink="">
      <xdr:nvSpPr>
        <xdr:cNvPr id="536" name="【一般廃棄物処理施設】&#10;有形固定資産減価償却率該当値テキスト"/>
        <xdr:cNvSpPr txBox="1"/>
      </xdr:nvSpPr>
      <xdr:spPr>
        <a:xfrm>
          <a:off x="16357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537" name="楕円 536"/>
        <xdr:cNvSpPr/>
      </xdr:nvSpPr>
      <xdr:spPr>
        <a:xfrm>
          <a:off x="15430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170906</xdr:rowOff>
    </xdr:from>
    <xdr:to>
      <xdr:col>85</xdr:col>
      <xdr:colOff>127000</xdr:colOff>
      <xdr:row>40</xdr:row>
      <xdr:rowOff>14151</xdr:rowOff>
    </xdr:to>
    <xdr:cxnSp macro="">
      <xdr:nvCxnSpPr>
        <xdr:cNvPr id="538" name="直線コネクタ 537"/>
        <xdr:cNvCxnSpPr/>
      </xdr:nvCxnSpPr>
      <xdr:spPr>
        <a:xfrm>
          <a:off x="15481300" y="68574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9" name="楕円 538"/>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170906</xdr:rowOff>
    </xdr:to>
    <xdr:cxnSp macro="">
      <xdr:nvCxnSpPr>
        <xdr:cNvPr id="540" name="直線コネクタ 539"/>
        <xdr:cNvCxnSpPr/>
      </xdr:nvCxnSpPr>
      <xdr:spPr>
        <a:xfrm>
          <a:off x="14592300" y="681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541" name="楕円 540"/>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133350</xdr:rowOff>
    </xdr:to>
    <xdr:cxnSp macro="">
      <xdr:nvCxnSpPr>
        <xdr:cNvPr id="542" name="直線コネクタ 541"/>
        <xdr:cNvCxnSpPr/>
      </xdr:nvCxnSpPr>
      <xdr:spPr>
        <a:xfrm>
          <a:off x="13703300" y="67905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3"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6"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547" name="n_1mainValue【一般廃棄物処理施設】&#10;有形固定資産減価償却率"/>
        <xdr:cNvSpPr txBox="1"/>
      </xdr:nvSpPr>
      <xdr:spPr>
        <a:xfrm>
          <a:off x="15266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549" name="n_3mainValue【一般廃棄物処理施設】&#10;有形固定資産減価償却率"/>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6"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153174</xdr:rowOff>
    </xdr:from>
    <xdr:to>
      <xdr:col>98</xdr:col>
      <xdr:colOff>38100</xdr:colOff>
      <xdr:row>40</xdr:row>
      <xdr:rowOff>83324</xdr:rowOff>
    </xdr:to>
    <xdr:sp macro="" textlink="">
      <xdr:nvSpPr>
        <xdr:cNvPr id="581" name="フローチャート: 判断 580"/>
        <xdr:cNvSpPr/>
      </xdr:nvSpPr>
      <xdr:spPr>
        <a:xfrm>
          <a:off x="18605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137126</xdr:rowOff>
    </xdr:from>
    <xdr:to>
      <xdr:col>116</xdr:col>
      <xdr:colOff>114300</xdr:colOff>
      <xdr:row>39</xdr:row>
      <xdr:rowOff>67276</xdr:rowOff>
    </xdr:to>
    <xdr:sp macro="" textlink="">
      <xdr:nvSpPr>
        <xdr:cNvPr id="587" name="楕円 586"/>
        <xdr:cNvSpPr/>
      </xdr:nvSpPr>
      <xdr:spPr>
        <a:xfrm>
          <a:off x="22110700" y="6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160003</xdr:rowOff>
    </xdr:from>
    <xdr:ext cx="599010" cy="259045"/>
    <xdr:sp macro="" textlink="">
      <xdr:nvSpPr>
        <xdr:cNvPr id="588" name="【一般廃棄物処理施設】&#10;一人当たり有形固定資産（償却資産）額該当値テキスト"/>
        <xdr:cNvSpPr txBox="1"/>
      </xdr:nvSpPr>
      <xdr:spPr>
        <a:xfrm>
          <a:off x="22199600" y="65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158733</xdr:rowOff>
    </xdr:from>
    <xdr:to>
      <xdr:col>112</xdr:col>
      <xdr:colOff>38100</xdr:colOff>
      <xdr:row>39</xdr:row>
      <xdr:rowOff>88883</xdr:rowOff>
    </xdr:to>
    <xdr:sp macro="" textlink="">
      <xdr:nvSpPr>
        <xdr:cNvPr id="589" name="楕円 588"/>
        <xdr:cNvSpPr/>
      </xdr:nvSpPr>
      <xdr:spPr>
        <a:xfrm>
          <a:off x="21272500" y="66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16476</xdr:rowOff>
    </xdr:from>
    <xdr:to>
      <xdr:col>116</xdr:col>
      <xdr:colOff>63500</xdr:colOff>
      <xdr:row>39</xdr:row>
      <xdr:rowOff>38083</xdr:rowOff>
    </xdr:to>
    <xdr:cxnSp macro="">
      <xdr:nvCxnSpPr>
        <xdr:cNvPr id="590" name="直線コネクタ 589"/>
        <xdr:cNvCxnSpPr/>
      </xdr:nvCxnSpPr>
      <xdr:spPr>
        <a:xfrm flipV="1">
          <a:off x="21323300" y="6703026"/>
          <a:ext cx="8382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165902</xdr:rowOff>
    </xdr:from>
    <xdr:to>
      <xdr:col>107</xdr:col>
      <xdr:colOff>101600</xdr:colOff>
      <xdr:row>39</xdr:row>
      <xdr:rowOff>96052</xdr:rowOff>
    </xdr:to>
    <xdr:sp macro="" textlink="">
      <xdr:nvSpPr>
        <xdr:cNvPr id="591" name="楕円 590"/>
        <xdr:cNvSpPr/>
      </xdr:nvSpPr>
      <xdr:spPr>
        <a:xfrm>
          <a:off x="20383500" y="6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38083</xdr:rowOff>
    </xdr:from>
    <xdr:to>
      <xdr:col>111</xdr:col>
      <xdr:colOff>177800</xdr:colOff>
      <xdr:row>39</xdr:row>
      <xdr:rowOff>45252</xdr:rowOff>
    </xdr:to>
    <xdr:cxnSp macro="">
      <xdr:nvCxnSpPr>
        <xdr:cNvPr id="592" name="直線コネクタ 591"/>
        <xdr:cNvCxnSpPr/>
      </xdr:nvCxnSpPr>
      <xdr:spPr>
        <a:xfrm flipV="1">
          <a:off x="20434300" y="6724633"/>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15209</xdr:rowOff>
    </xdr:from>
    <xdr:to>
      <xdr:col>102</xdr:col>
      <xdr:colOff>165100</xdr:colOff>
      <xdr:row>39</xdr:row>
      <xdr:rowOff>116809</xdr:rowOff>
    </xdr:to>
    <xdr:sp macro="" textlink="">
      <xdr:nvSpPr>
        <xdr:cNvPr id="593" name="楕円 592"/>
        <xdr:cNvSpPr/>
      </xdr:nvSpPr>
      <xdr:spPr>
        <a:xfrm>
          <a:off x="19494500" y="6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45252</xdr:rowOff>
    </xdr:from>
    <xdr:to>
      <xdr:col>107</xdr:col>
      <xdr:colOff>50800</xdr:colOff>
      <xdr:row>39</xdr:row>
      <xdr:rowOff>66009</xdr:rowOff>
    </xdr:to>
    <xdr:cxnSp macro="">
      <xdr:nvCxnSpPr>
        <xdr:cNvPr id="594" name="直線コネクタ 593"/>
        <xdr:cNvCxnSpPr/>
      </xdr:nvCxnSpPr>
      <xdr:spPr>
        <a:xfrm flipV="1">
          <a:off x="19545300" y="673180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95"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96"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97"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99851</xdr:rowOff>
    </xdr:from>
    <xdr:ext cx="534377" cy="259045"/>
    <xdr:sp macro="" textlink="">
      <xdr:nvSpPr>
        <xdr:cNvPr id="598" name="n_4aveValue【一般廃棄物処理施設】&#10;一人当たり有形固定資産（償却資産）額"/>
        <xdr:cNvSpPr txBox="1"/>
      </xdr:nvSpPr>
      <xdr:spPr>
        <a:xfrm>
          <a:off x="18389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105410</xdr:rowOff>
    </xdr:from>
    <xdr:ext cx="534377" cy="259045"/>
    <xdr:sp macro="" textlink="">
      <xdr:nvSpPr>
        <xdr:cNvPr id="599" name="n_1mainValue【一般廃棄物処理施設】&#10;一人当たり有形固定資産（償却資産）額"/>
        <xdr:cNvSpPr txBox="1"/>
      </xdr:nvSpPr>
      <xdr:spPr>
        <a:xfrm>
          <a:off x="21043411" y="64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112579</xdr:rowOff>
    </xdr:from>
    <xdr:ext cx="534377" cy="259045"/>
    <xdr:sp macro="" textlink="">
      <xdr:nvSpPr>
        <xdr:cNvPr id="600" name="n_2mainValue【一般廃棄物処理施設】&#10;一人当たり有形固定資産（償却資産）額"/>
        <xdr:cNvSpPr txBox="1"/>
      </xdr:nvSpPr>
      <xdr:spPr>
        <a:xfrm>
          <a:off x="20167111" y="64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133336</xdr:rowOff>
    </xdr:from>
    <xdr:ext cx="534377" cy="259045"/>
    <xdr:sp macro="" textlink="">
      <xdr:nvSpPr>
        <xdr:cNvPr id="601" name="n_3mainValue【一般廃棄物処理施設】&#10;一人当たり有形固定資産（償却資産）額"/>
        <xdr:cNvSpPr txBox="1"/>
      </xdr:nvSpPr>
      <xdr:spPr>
        <a:xfrm>
          <a:off x="19278111" y="64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2"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37" name="フローチャート: 判断 636"/>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43" name="楕円 642"/>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44"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133713</xdr:rowOff>
    </xdr:from>
    <xdr:to>
      <xdr:col>81</xdr:col>
      <xdr:colOff>101600</xdr:colOff>
      <xdr:row>61</xdr:row>
      <xdr:rowOff>63863</xdr:rowOff>
    </xdr:to>
    <xdr:sp macro="" textlink="">
      <xdr:nvSpPr>
        <xdr:cNvPr id="645" name="楕円 644"/>
        <xdr:cNvSpPr/>
      </xdr:nvSpPr>
      <xdr:spPr>
        <a:xfrm>
          <a:off x="1543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13063</xdr:rowOff>
    </xdr:to>
    <xdr:cxnSp macro="">
      <xdr:nvCxnSpPr>
        <xdr:cNvPr id="646" name="直線コネクタ 645"/>
        <xdr:cNvCxnSpPr/>
      </xdr:nvCxnSpPr>
      <xdr:spPr>
        <a:xfrm flipV="1">
          <a:off x="15481300" y="1045028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128815</xdr:rowOff>
    </xdr:from>
    <xdr:to>
      <xdr:col>76</xdr:col>
      <xdr:colOff>165100</xdr:colOff>
      <xdr:row>61</xdr:row>
      <xdr:rowOff>58965</xdr:rowOff>
    </xdr:to>
    <xdr:sp macro="" textlink="">
      <xdr:nvSpPr>
        <xdr:cNvPr id="647" name="楕円 646"/>
        <xdr:cNvSpPr/>
      </xdr:nvSpPr>
      <xdr:spPr>
        <a:xfrm>
          <a:off x="14541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61</xdr:row>
      <xdr:rowOff>13063</xdr:rowOff>
    </xdr:to>
    <xdr:cxnSp macro="">
      <xdr:nvCxnSpPr>
        <xdr:cNvPr id="648" name="直線コネクタ 647"/>
        <xdr:cNvCxnSpPr/>
      </xdr:nvCxnSpPr>
      <xdr:spPr>
        <a:xfrm>
          <a:off x="14592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49" name="楕円 648"/>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8165</xdr:rowOff>
    </xdr:to>
    <xdr:cxnSp macro="">
      <xdr:nvCxnSpPr>
        <xdr:cNvPr id="650" name="直線コネクタ 649"/>
        <xdr:cNvCxnSpPr/>
      </xdr:nvCxnSpPr>
      <xdr:spPr>
        <a:xfrm>
          <a:off x="13703300" y="104584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87993</xdr:rowOff>
    </xdr:from>
    <xdr:to>
      <xdr:col>67</xdr:col>
      <xdr:colOff>101600</xdr:colOff>
      <xdr:row>61</xdr:row>
      <xdr:rowOff>18143</xdr:rowOff>
    </xdr:to>
    <xdr:sp macro="" textlink="">
      <xdr:nvSpPr>
        <xdr:cNvPr id="651" name="楕円 650"/>
        <xdr:cNvSpPr/>
      </xdr:nvSpPr>
      <xdr:spPr>
        <a:xfrm>
          <a:off x="12763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138793</xdr:rowOff>
    </xdr:from>
    <xdr:to>
      <xdr:col>71</xdr:col>
      <xdr:colOff>177800</xdr:colOff>
      <xdr:row>61</xdr:row>
      <xdr:rowOff>0</xdr:rowOff>
    </xdr:to>
    <xdr:cxnSp macro="">
      <xdr:nvCxnSpPr>
        <xdr:cNvPr id="652" name="直線コネクタ 651"/>
        <xdr:cNvCxnSpPr/>
      </xdr:nvCxnSpPr>
      <xdr:spPr>
        <a:xfrm>
          <a:off x="12814300" y="1042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3"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4"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6"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54990</xdr:rowOff>
    </xdr:from>
    <xdr:ext cx="405111" cy="259045"/>
    <xdr:sp macro="" textlink="">
      <xdr:nvSpPr>
        <xdr:cNvPr id="657" name="n_1mainValue【保健センター・保健所】&#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50092</xdr:rowOff>
    </xdr:from>
    <xdr:ext cx="405111" cy="259045"/>
    <xdr:sp macro="" textlink="">
      <xdr:nvSpPr>
        <xdr:cNvPr id="658" name="n_2mainValue【保健センター・保健所】&#10;有形固定資産減価償却率"/>
        <xdr:cNvSpPr txBox="1"/>
      </xdr:nvSpPr>
      <xdr:spPr>
        <a:xfrm>
          <a:off x="14389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59"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60" name="n_4mainValue【保健センター・保健所】&#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94" name="フローチャート: 判断 693"/>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0" name="楕円 699"/>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1" name="【保健センター・保健所】&#10;一人当たり面積該当値テキスト"/>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702" name="楕円 701"/>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3810</xdr:rowOff>
    </xdr:to>
    <xdr:cxnSp macro="">
      <xdr:nvCxnSpPr>
        <xdr:cNvPr id="703" name="直線コネクタ 702"/>
        <xdr:cNvCxnSpPr/>
      </xdr:nvCxnSpPr>
      <xdr:spPr>
        <a:xfrm flipV="1">
          <a:off x="21323300" y="10797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04" name="楕円 703"/>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705" name="直線コネクタ 704"/>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6" name="楕円 705"/>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11430</xdr:rowOff>
    </xdr:to>
    <xdr:cxnSp macro="">
      <xdr:nvCxnSpPr>
        <xdr:cNvPr id="707" name="直線コネクタ 706"/>
        <xdr:cNvCxnSpPr/>
      </xdr:nvCxnSpPr>
      <xdr:spPr>
        <a:xfrm flipV="1">
          <a:off x="19545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8" name="楕円 707"/>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09" name="直線コネクタ 708"/>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13"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714" name="n_1mainValue【保健センター・保健所】&#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15" name="n_2main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6"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7"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48"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3" name="フローチャート: 判断 75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759" name="楕円 758"/>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760" name="【消防施設】&#10;有形固定資産減価償却率該当値テキスト"/>
        <xdr:cNvSpPr txBox="1"/>
      </xdr:nvSpPr>
      <xdr:spPr>
        <a:xfrm>
          <a:off x="16357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61" name="楕円 760"/>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90351</xdr:rowOff>
    </xdr:to>
    <xdr:cxnSp macro="">
      <xdr:nvCxnSpPr>
        <xdr:cNvPr id="762" name="直線コネクタ 761"/>
        <xdr:cNvCxnSpPr/>
      </xdr:nvCxnSpPr>
      <xdr:spPr>
        <a:xfrm flipV="1">
          <a:off x="15481300" y="144741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763" name="楕円 762"/>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74023</xdr:rowOff>
    </xdr:from>
    <xdr:to>
      <xdr:col>81</xdr:col>
      <xdr:colOff>50800</xdr:colOff>
      <xdr:row>84</xdr:row>
      <xdr:rowOff>90351</xdr:rowOff>
    </xdr:to>
    <xdr:cxnSp macro="">
      <xdr:nvCxnSpPr>
        <xdr:cNvPr id="764" name="直線コネクタ 763"/>
        <xdr:cNvCxnSpPr/>
      </xdr:nvCxnSpPr>
      <xdr:spPr>
        <a:xfrm>
          <a:off x="14592300" y="14475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765" name="楕円 764"/>
        <xdr:cNvSpPr/>
      </xdr:nvSpPr>
      <xdr:spPr>
        <a:xfrm>
          <a:off x="13652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74023</xdr:rowOff>
    </xdr:from>
    <xdr:to>
      <xdr:col>76</xdr:col>
      <xdr:colOff>114300</xdr:colOff>
      <xdr:row>84</xdr:row>
      <xdr:rowOff>78921</xdr:rowOff>
    </xdr:to>
    <xdr:cxnSp macro="">
      <xdr:nvCxnSpPr>
        <xdr:cNvPr id="766" name="直線コネクタ 765"/>
        <xdr:cNvCxnSpPr/>
      </xdr:nvCxnSpPr>
      <xdr:spPr>
        <a:xfrm flipV="1">
          <a:off x="13703300" y="144758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6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6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0"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71"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772" name="n_2mainValue【消防施設】&#10;有形固定資産減価償却率"/>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773" name="n_3mainValue【消防施設】&#10;有形固定資産減価償却率"/>
        <xdr:cNvSpPr txBox="1"/>
      </xdr:nvSpPr>
      <xdr:spPr>
        <a:xfrm>
          <a:off x="13500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5" name="直線コネクタ 79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7" name="直線コネクタ 79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9" name="直線コネクタ 79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2" name="フローチャート: 判断 80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3" name="フローチャート: 判断 80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4" name="フローチャート: 判断 80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5" name="フローチャート: 判断 80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65024</xdr:rowOff>
    </xdr:from>
    <xdr:to>
      <xdr:col>116</xdr:col>
      <xdr:colOff>114300</xdr:colOff>
      <xdr:row>82</xdr:row>
      <xdr:rowOff>166624</xdr:rowOff>
    </xdr:to>
    <xdr:sp macro="" textlink="">
      <xdr:nvSpPr>
        <xdr:cNvPr id="811" name="楕円 810"/>
        <xdr:cNvSpPr/>
      </xdr:nvSpPr>
      <xdr:spPr>
        <a:xfrm>
          <a:off x="22110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87901</xdr:rowOff>
    </xdr:from>
    <xdr:ext cx="469744" cy="259045"/>
    <xdr:sp macro="" textlink="">
      <xdr:nvSpPr>
        <xdr:cNvPr id="812" name="【消防施設】&#10;一人当たり面積該当値テキスト"/>
        <xdr:cNvSpPr txBox="1"/>
      </xdr:nvSpPr>
      <xdr:spPr>
        <a:xfrm>
          <a:off x="22199600"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13" name="楕円 812"/>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115824</xdr:rowOff>
    </xdr:from>
    <xdr:to>
      <xdr:col>116</xdr:col>
      <xdr:colOff>63500</xdr:colOff>
      <xdr:row>82</xdr:row>
      <xdr:rowOff>129539</xdr:rowOff>
    </xdr:to>
    <xdr:cxnSp macro="">
      <xdr:nvCxnSpPr>
        <xdr:cNvPr id="814" name="直線コネクタ 813"/>
        <xdr:cNvCxnSpPr/>
      </xdr:nvCxnSpPr>
      <xdr:spPr>
        <a:xfrm flipV="1">
          <a:off x="21323300" y="141747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815" name="楕円 814"/>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138685</xdr:rowOff>
    </xdr:to>
    <xdr:cxnSp macro="">
      <xdr:nvCxnSpPr>
        <xdr:cNvPr id="816" name="直線コネクタ 815"/>
        <xdr:cNvCxnSpPr/>
      </xdr:nvCxnSpPr>
      <xdr:spPr>
        <a:xfrm flipV="1">
          <a:off x="20434300" y="1418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817" name="楕円 816"/>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147828</xdr:rowOff>
    </xdr:to>
    <xdr:cxnSp macro="">
      <xdr:nvCxnSpPr>
        <xdr:cNvPr id="818" name="直線コネクタ 817"/>
        <xdr:cNvCxnSpPr/>
      </xdr:nvCxnSpPr>
      <xdr:spPr>
        <a:xfrm flipV="1">
          <a:off x="19545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1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2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2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23" name="n_1main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824"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825"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1" name="直線コネクタ 85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3" name="直線コネクタ 85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5" name="直線コネクタ 85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56"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7" name="フローチャート: 判断 85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8" name="フローチャート: 判断 85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9" name="フローチャート: 判断 85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0" name="フローチャート: 判断 85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1" name="フローチャート: 判断 860"/>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867" name="楕円 866"/>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868" name="【庁舎】&#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869" name="楕円 868"/>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105592</xdr:rowOff>
    </xdr:to>
    <xdr:cxnSp macro="">
      <xdr:nvCxnSpPr>
        <xdr:cNvPr id="870" name="直線コネクタ 869"/>
        <xdr:cNvCxnSpPr/>
      </xdr:nvCxnSpPr>
      <xdr:spPr>
        <a:xfrm flipV="1">
          <a:off x="15481300" y="175657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871" name="楕円 870"/>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105592</xdr:rowOff>
    </xdr:to>
    <xdr:cxnSp macro="">
      <xdr:nvCxnSpPr>
        <xdr:cNvPr id="872" name="直線コネクタ 871"/>
        <xdr:cNvCxnSpPr/>
      </xdr:nvCxnSpPr>
      <xdr:spPr>
        <a:xfrm>
          <a:off x="14592300" y="1759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62956</xdr:rowOff>
    </xdr:from>
    <xdr:to>
      <xdr:col>72</xdr:col>
      <xdr:colOff>38100</xdr:colOff>
      <xdr:row>102</xdr:row>
      <xdr:rowOff>164556</xdr:rowOff>
    </xdr:to>
    <xdr:sp macro="" textlink="">
      <xdr:nvSpPr>
        <xdr:cNvPr id="873" name="楕円 872"/>
        <xdr:cNvSpPr/>
      </xdr:nvSpPr>
      <xdr:spPr>
        <a:xfrm>
          <a:off x="13652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113756</xdr:rowOff>
    </xdr:to>
    <xdr:cxnSp macro="">
      <xdr:nvCxnSpPr>
        <xdr:cNvPr id="874" name="直線コネクタ 873"/>
        <xdr:cNvCxnSpPr/>
      </xdr:nvCxnSpPr>
      <xdr:spPr>
        <a:xfrm flipV="1">
          <a:off x="13703300" y="175902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75" name="楕円 874"/>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113756</xdr:rowOff>
    </xdr:from>
    <xdr:to>
      <xdr:col>71</xdr:col>
      <xdr:colOff>177800</xdr:colOff>
      <xdr:row>105</xdr:row>
      <xdr:rowOff>99061</xdr:rowOff>
    </xdr:to>
    <xdr:cxnSp macro="">
      <xdr:nvCxnSpPr>
        <xdr:cNvPr id="876" name="直線コネクタ 875"/>
        <xdr:cNvCxnSpPr/>
      </xdr:nvCxnSpPr>
      <xdr:spPr>
        <a:xfrm flipV="1">
          <a:off x="12814300" y="17601656"/>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77"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78"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79"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0"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881"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882"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9633</xdr:rowOff>
    </xdr:from>
    <xdr:ext cx="405111" cy="259045"/>
    <xdr:sp macro="" textlink="">
      <xdr:nvSpPr>
        <xdr:cNvPr id="883" name="n_3mainValue【庁舎】&#10;有形固定資産減価償却率"/>
        <xdr:cNvSpPr txBox="1"/>
      </xdr:nvSpPr>
      <xdr:spPr>
        <a:xfrm>
          <a:off x="13500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84"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141732</xdr:rowOff>
    </xdr:from>
    <xdr:to>
      <xdr:col>116</xdr:col>
      <xdr:colOff>62864</xdr:colOff>
      <xdr:row>108</xdr:row>
      <xdr:rowOff>128778</xdr:rowOff>
    </xdr:to>
    <xdr:cxnSp macro="">
      <xdr:nvCxnSpPr>
        <xdr:cNvPr id="908" name="直線コネクタ 907"/>
        <xdr:cNvCxnSpPr/>
      </xdr:nvCxnSpPr>
      <xdr:spPr>
        <a:xfrm flipV="1">
          <a:off x="22160864" y="18315432"/>
          <a:ext cx="0" cy="32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132605</xdr:rowOff>
    </xdr:from>
    <xdr:ext cx="469744" cy="259045"/>
    <xdr:sp macro="" textlink="">
      <xdr:nvSpPr>
        <xdr:cNvPr id="909" name="【庁舎】&#10;一人当たり面積最小値テキスト"/>
        <xdr:cNvSpPr txBox="1"/>
      </xdr:nvSpPr>
      <xdr:spPr>
        <a:xfrm>
          <a:off x="22199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128778</xdr:rowOff>
    </xdr:from>
    <xdr:to>
      <xdr:col>116</xdr:col>
      <xdr:colOff>152400</xdr:colOff>
      <xdr:row>108</xdr:row>
      <xdr:rowOff>128778</xdr:rowOff>
    </xdr:to>
    <xdr:cxnSp macro="">
      <xdr:nvCxnSpPr>
        <xdr:cNvPr id="910" name="直線コネクタ 909"/>
        <xdr:cNvCxnSpPr/>
      </xdr:nvCxnSpPr>
      <xdr:spPr>
        <a:xfrm>
          <a:off x="22072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911" name="【庁舎】&#10;一人当たり面積最大値テキスト"/>
        <xdr:cNvSpPr txBox="1"/>
      </xdr:nvSpPr>
      <xdr:spPr>
        <a:xfrm>
          <a:off x="22199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141732</xdr:rowOff>
    </xdr:from>
    <xdr:to>
      <xdr:col>116</xdr:col>
      <xdr:colOff>152400</xdr:colOff>
      <xdr:row>106</xdr:row>
      <xdr:rowOff>141732</xdr:rowOff>
    </xdr:to>
    <xdr:cxnSp macro="">
      <xdr:nvCxnSpPr>
        <xdr:cNvPr id="912" name="直線コネクタ 911"/>
        <xdr:cNvCxnSpPr/>
      </xdr:nvCxnSpPr>
      <xdr:spPr>
        <a:xfrm>
          <a:off x="22072600" y="1831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147845</xdr:rowOff>
    </xdr:from>
    <xdr:ext cx="469744" cy="259045"/>
    <xdr:sp macro="" textlink="">
      <xdr:nvSpPr>
        <xdr:cNvPr id="913" name="【庁舎】&#10;一人当たり面積平均値テキスト"/>
        <xdr:cNvSpPr txBox="1"/>
      </xdr:nvSpPr>
      <xdr:spPr>
        <a:xfrm>
          <a:off x="22199600" y="18492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914" name="フローチャート: 判断 913"/>
        <xdr:cNvSpPr/>
      </xdr:nvSpPr>
      <xdr:spPr>
        <a:xfrm>
          <a:off x="22110700" y="1851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171323</xdr:rowOff>
    </xdr:from>
    <xdr:to>
      <xdr:col>112</xdr:col>
      <xdr:colOff>38100</xdr:colOff>
      <xdr:row>108</xdr:row>
      <xdr:rowOff>101473</xdr:rowOff>
    </xdr:to>
    <xdr:sp macro="" textlink="">
      <xdr:nvSpPr>
        <xdr:cNvPr id="915" name="フローチャート: 判断 914"/>
        <xdr:cNvSpPr/>
      </xdr:nvSpPr>
      <xdr:spPr>
        <a:xfrm>
          <a:off x="21272500" y="1851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636</xdr:rowOff>
    </xdr:from>
    <xdr:to>
      <xdr:col>107</xdr:col>
      <xdr:colOff>101600</xdr:colOff>
      <xdr:row>108</xdr:row>
      <xdr:rowOff>102236</xdr:rowOff>
    </xdr:to>
    <xdr:sp macro="" textlink="">
      <xdr:nvSpPr>
        <xdr:cNvPr id="916" name="フローチャート: 判断 915"/>
        <xdr:cNvSpPr/>
      </xdr:nvSpPr>
      <xdr:spPr>
        <a:xfrm>
          <a:off x="20383500" y="185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158369</xdr:rowOff>
    </xdr:from>
    <xdr:to>
      <xdr:col>102</xdr:col>
      <xdr:colOff>165100</xdr:colOff>
      <xdr:row>108</xdr:row>
      <xdr:rowOff>88519</xdr:rowOff>
    </xdr:to>
    <xdr:sp macro="" textlink="">
      <xdr:nvSpPr>
        <xdr:cNvPr id="917" name="フローチャート: 判断 916"/>
        <xdr:cNvSpPr/>
      </xdr:nvSpPr>
      <xdr:spPr>
        <a:xfrm>
          <a:off x="19494500" y="1850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38354</xdr:rowOff>
    </xdr:from>
    <xdr:to>
      <xdr:col>98</xdr:col>
      <xdr:colOff>38100</xdr:colOff>
      <xdr:row>108</xdr:row>
      <xdr:rowOff>139954</xdr:rowOff>
    </xdr:to>
    <xdr:sp macro="" textlink="">
      <xdr:nvSpPr>
        <xdr:cNvPr id="918" name="フローチャート: 判断 917"/>
        <xdr:cNvSpPr/>
      </xdr:nvSpPr>
      <xdr:spPr>
        <a:xfrm>
          <a:off x="18605500" y="185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154560</xdr:rowOff>
    </xdr:from>
    <xdr:to>
      <xdr:col>116</xdr:col>
      <xdr:colOff>114300</xdr:colOff>
      <xdr:row>108</xdr:row>
      <xdr:rowOff>84710</xdr:rowOff>
    </xdr:to>
    <xdr:sp macro="" textlink="">
      <xdr:nvSpPr>
        <xdr:cNvPr id="924" name="楕円 923"/>
        <xdr:cNvSpPr/>
      </xdr:nvSpPr>
      <xdr:spPr>
        <a:xfrm>
          <a:off x="221107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113937</xdr:rowOff>
    </xdr:from>
    <xdr:ext cx="469744" cy="259045"/>
    <xdr:sp macro="" textlink="">
      <xdr:nvSpPr>
        <xdr:cNvPr id="925" name="【庁舎】&#10;一人当たり面積該当値テキスト"/>
        <xdr:cNvSpPr txBox="1"/>
      </xdr:nvSpPr>
      <xdr:spPr>
        <a:xfrm>
          <a:off x="22199600" y="182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140081</xdr:rowOff>
    </xdr:from>
    <xdr:to>
      <xdr:col>112</xdr:col>
      <xdr:colOff>38100</xdr:colOff>
      <xdr:row>108</xdr:row>
      <xdr:rowOff>70231</xdr:rowOff>
    </xdr:to>
    <xdr:sp macro="" textlink="">
      <xdr:nvSpPr>
        <xdr:cNvPr id="926" name="楕円 925"/>
        <xdr:cNvSpPr/>
      </xdr:nvSpPr>
      <xdr:spPr>
        <a:xfrm>
          <a:off x="21272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19431</xdr:rowOff>
    </xdr:from>
    <xdr:to>
      <xdr:col>116</xdr:col>
      <xdr:colOff>63500</xdr:colOff>
      <xdr:row>108</xdr:row>
      <xdr:rowOff>33910</xdr:rowOff>
    </xdr:to>
    <xdr:cxnSp macro="">
      <xdr:nvCxnSpPr>
        <xdr:cNvPr id="927" name="直線コネクタ 926"/>
        <xdr:cNvCxnSpPr/>
      </xdr:nvCxnSpPr>
      <xdr:spPr>
        <a:xfrm>
          <a:off x="21323300" y="18536031"/>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142748</xdr:rowOff>
    </xdr:from>
    <xdr:to>
      <xdr:col>107</xdr:col>
      <xdr:colOff>101600</xdr:colOff>
      <xdr:row>108</xdr:row>
      <xdr:rowOff>72898</xdr:rowOff>
    </xdr:to>
    <xdr:sp macro="" textlink="">
      <xdr:nvSpPr>
        <xdr:cNvPr id="928" name="楕円 927"/>
        <xdr:cNvSpPr/>
      </xdr:nvSpPr>
      <xdr:spPr>
        <a:xfrm>
          <a:off x="20383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19431</xdr:rowOff>
    </xdr:from>
    <xdr:to>
      <xdr:col>111</xdr:col>
      <xdr:colOff>177800</xdr:colOff>
      <xdr:row>108</xdr:row>
      <xdr:rowOff>22098</xdr:rowOff>
    </xdr:to>
    <xdr:cxnSp macro="">
      <xdr:nvCxnSpPr>
        <xdr:cNvPr id="929" name="直線コネクタ 928"/>
        <xdr:cNvCxnSpPr/>
      </xdr:nvCxnSpPr>
      <xdr:spPr>
        <a:xfrm flipV="1">
          <a:off x="20434300" y="1853603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1778</xdr:rowOff>
    </xdr:from>
    <xdr:to>
      <xdr:col>102</xdr:col>
      <xdr:colOff>165100</xdr:colOff>
      <xdr:row>101</xdr:row>
      <xdr:rowOff>103378</xdr:rowOff>
    </xdr:to>
    <xdr:sp macro="" textlink="">
      <xdr:nvSpPr>
        <xdr:cNvPr id="930" name="楕円 929"/>
        <xdr:cNvSpPr/>
      </xdr:nvSpPr>
      <xdr:spPr>
        <a:xfrm>
          <a:off x="19494500" y="173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52578</xdr:rowOff>
    </xdr:from>
    <xdr:to>
      <xdr:col>107</xdr:col>
      <xdr:colOff>50800</xdr:colOff>
      <xdr:row>108</xdr:row>
      <xdr:rowOff>22098</xdr:rowOff>
    </xdr:to>
    <xdr:cxnSp macro="">
      <xdr:nvCxnSpPr>
        <xdr:cNvPr id="931" name="直線コネクタ 930"/>
        <xdr:cNvCxnSpPr/>
      </xdr:nvCxnSpPr>
      <xdr:spPr>
        <a:xfrm>
          <a:off x="19545300" y="17369028"/>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169418</xdr:rowOff>
    </xdr:from>
    <xdr:to>
      <xdr:col>98</xdr:col>
      <xdr:colOff>38100</xdr:colOff>
      <xdr:row>108</xdr:row>
      <xdr:rowOff>99568</xdr:rowOff>
    </xdr:to>
    <xdr:sp macro="" textlink="">
      <xdr:nvSpPr>
        <xdr:cNvPr id="932" name="楕円 931"/>
        <xdr:cNvSpPr/>
      </xdr:nvSpPr>
      <xdr:spPr>
        <a:xfrm>
          <a:off x="18605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52578</xdr:rowOff>
    </xdr:from>
    <xdr:to>
      <xdr:col>102</xdr:col>
      <xdr:colOff>114300</xdr:colOff>
      <xdr:row>108</xdr:row>
      <xdr:rowOff>48768</xdr:rowOff>
    </xdr:to>
    <xdr:cxnSp macro="">
      <xdr:nvCxnSpPr>
        <xdr:cNvPr id="933" name="直線コネクタ 932"/>
        <xdr:cNvCxnSpPr/>
      </xdr:nvCxnSpPr>
      <xdr:spPr>
        <a:xfrm flipV="1">
          <a:off x="18656300" y="17369028"/>
          <a:ext cx="889000" cy="11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92600</xdr:rowOff>
    </xdr:from>
    <xdr:ext cx="469744" cy="259045"/>
    <xdr:sp macro="" textlink="">
      <xdr:nvSpPr>
        <xdr:cNvPr id="934" name="n_1aveValue【庁舎】&#10;一人当たり面積"/>
        <xdr:cNvSpPr txBox="1"/>
      </xdr:nvSpPr>
      <xdr:spPr>
        <a:xfrm>
          <a:off x="21075727" y="18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93363</xdr:rowOff>
    </xdr:from>
    <xdr:ext cx="469744" cy="259045"/>
    <xdr:sp macro="" textlink="">
      <xdr:nvSpPr>
        <xdr:cNvPr id="935" name="n_2aveValue【庁舎】&#10;一人当たり面積"/>
        <xdr:cNvSpPr txBox="1"/>
      </xdr:nvSpPr>
      <xdr:spPr>
        <a:xfrm>
          <a:off x="20199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79646</xdr:rowOff>
    </xdr:from>
    <xdr:ext cx="469744" cy="259045"/>
    <xdr:sp macro="" textlink="">
      <xdr:nvSpPr>
        <xdr:cNvPr id="936" name="n_3aveValue【庁舎】&#10;一人当たり面積"/>
        <xdr:cNvSpPr txBox="1"/>
      </xdr:nvSpPr>
      <xdr:spPr>
        <a:xfrm>
          <a:off x="19310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131081</xdr:rowOff>
    </xdr:from>
    <xdr:ext cx="469744" cy="259045"/>
    <xdr:sp macro="" textlink="">
      <xdr:nvSpPr>
        <xdr:cNvPr id="937" name="n_4aveValue【庁舎】&#10;一人当たり面積"/>
        <xdr:cNvSpPr txBox="1"/>
      </xdr:nvSpPr>
      <xdr:spPr>
        <a:xfrm>
          <a:off x="184214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86758</xdr:rowOff>
    </xdr:from>
    <xdr:ext cx="469744" cy="259045"/>
    <xdr:sp macro="" textlink="">
      <xdr:nvSpPr>
        <xdr:cNvPr id="938" name="n_1mainValue【庁舎】&#10;一人当たり面積"/>
        <xdr:cNvSpPr txBox="1"/>
      </xdr:nvSpPr>
      <xdr:spPr>
        <a:xfrm>
          <a:off x="21075727" y="18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89425</xdr:rowOff>
    </xdr:from>
    <xdr:ext cx="469744" cy="259045"/>
    <xdr:sp macro="" textlink="">
      <xdr:nvSpPr>
        <xdr:cNvPr id="939" name="n_2mainValue【庁舎】&#10;一人当たり面積"/>
        <xdr:cNvSpPr txBox="1"/>
      </xdr:nvSpPr>
      <xdr:spPr>
        <a:xfrm>
          <a:off x="201994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119905</xdr:rowOff>
    </xdr:from>
    <xdr:ext cx="469744" cy="259045"/>
    <xdr:sp macro="" textlink="">
      <xdr:nvSpPr>
        <xdr:cNvPr id="940" name="n_3mainValue【庁舎】&#10;一人当たり面積"/>
        <xdr:cNvSpPr txBox="1"/>
      </xdr:nvSpPr>
      <xdr:spPr>
        <a:xfrm>
          <a:off x="19310427" y="170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116095</xdr:rowOff>
    </xdr:from>
    <xdr:ext cx="469744" cy="259045"/>
    <xdr:sp macro="" textlink="">
      <xdr:nvSpPr>
        <xdr:cNvPr id="941" name="n_4mainValue【庁舎】&#10;一人当たり面積"/>
        <xdr:cNvSpPr txBox="1"/>
      </xdr:nvSpPr>
      <xdr:spPr>
        <a:xfrm>
          <a:off x="18421427" y="182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た時に有形固定資産減価償却率が高くなっている施設は、市民会館、一般廃棄物処理施設、保健センター・保健所及び消防施設であり、低くなっている施設は図書館、体育館・プール、福祉施設及び庁舎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有形固定資産減価償却率が最も高いのは一般廃棄物処理施設の</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％である。これは、一般廃棄物最終処分場が建設から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年経過しており、耐用年数を相当期間経過していることが要因である。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体育館・プール、福祉施設及び庁舎の有形固定資産減価償却率が類似団体平均と比較して低いのは、建設から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年以内の新しい建物が多いことが要因である。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（体育館・プールの令和元年度有形固定資産減価償却率</a:t>
          </a:r>
          <a:r>
            <a:rPr kumimoji="1" lang="en-US" altLang="ja-JP" sz="1200">
              <a:latin typeface="ＭＳ Ｐゴシック" panose="020B0600070205080204" pitchFamily="50" charset="-128"/>
              <a:ea typeface="ＭＳ Ｐゴシック" panose="020B0600070205080204" pitchFamily="50" charset="-128"/>
            </a:rPr>
            <a:t>28.9%</a:t>
          </a:r>
          <a:r>
            <a:rPr kumimoji="1" lang="ja-JP" altLang="en-US" sz="1200">
              <a:latin typeface="ＭＳ Ｐゴシック" panose="020B0600070205080204" pitchFamily="50" charset="-128"/>
              <a:ea typeface="ＭＳ Ｐゴシック" panose="020B0600070205080204" pitchFamily="50" charset="-128"/>
            </a:rPr>
            <a:t>は誤りで、正しくは</a:t>
          </a:r>
          <a:r>
            <a:rPr kumimoji="1" lang="en-US" altLang="ja-JP" sz="1200">
              <a:latin typeface="ＭＳ Ｐゴシック" panose="020B0600070205080204" pitchFamily="50" charset="-128"/>
              <a:ea typeface="ＭＳ Ｐゴシック" panose="020B0600070205080204" pitchFamily="50" charset="-128"/>
            </a:rPr>
            <a:t>57.1</a:t>
          </a:r>
          <a:r>
            <a:rPr kumimoji="1" lang="ja-JP" altLang="en-US" sz="1200">
              <a:latin typeface="ＭＳ Ｐゴシック" panose="020B0600070205080204" pitchFamily="50" charset="-128"/>
              <a:ea typeface="ＭＳ Ｐゴシック" panose="020B0600070205080204" pitchFamily="50" charset="-128"/>
            </a:rPr>
            <a:t>％となる。）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市民会館については、平成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年度に行われた文化会館大・中ホールの音響機器及び照明設備改修工事等により有形固定資産が増加したため、有形固定資産減価償却率が</a:t>
          </a:r>
          <a:r>
            <a:rPr kumimoji="1" lang="en-US" altLang="ja-JP" sz="1200">
              <a:latin typeface="ＭＳ Ｐゴシック" panose="020B0600070205080204" pitchFamily="50" charset="-128"/>
              <a:ea typeface="ＭＳ Ｐゴシック" panose="020B0600070205080204" pitchFamily="50" charset="-128"/>
            </a:rPr>
            <a:t>62.6</a:t>
          </a:r>
          <a:r>
            <a:rPr kumimoji="1" lang="ja-JP" altLang="en-US" sz="1200">
              <a:latin typeface="ＭＳ Ｐゴシック" panose="020B0600070205080204" pitchFamily="50" charset="-128"/>
              <a:ea typeface="ＭＳ Ｐゴシック" panose="020B0600070205080204" pitchFamily="50" charset="-128"/>
            </a:rPr>
            <a:t>％に下がっている。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今後は、公共施設等総合管理計画及び個別施設計画に基づき、予防保全の考え方を取り入れた計画的な維持・補修の実施により、施設の長寿命化を図る。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前年度同値となっているものの、人口減少や</a:t>
          </a:r>
          <a:r>
            <a:rPr kumimoji="1" lang="ja-JP" altLang="en-US" sz="1050">
              <a:solidFill>
                <a:schemeClr val="tx1"/>
              </a:solidFill>
              <a:latin typeface="ＭＳ Ｐゴシック" panose="020B0600070205080204" pitchFamily="50" charset="-128"/>
              <a:ea typeface="ＭＳ Ｐゴシック" panose="020B0600070205080204" pitchFamily="50" charset="-128"/>
            </a:rPr>
            <a:t>全国平均を上回る高齢化率に加え、市内に中心となる産業がないこと等により、財政基盤が弱く、類似団体平均を</a:t>
          </a:r>
          <a:r>
            <a:rPr kumimoji="1" lang="ja-JP" altLang="en-US" sz="1050">
              <a:latin typeface="ＭＳ Ｐゴシック" panose="020B0600070205080204" pitchFamily="50" charset="-128"/>
              <a:ea typeface="ＭＳ Ｐゴシック" panose="020B0600070205080204" pitchFamily="50" charset="-128"/>
            </a:rPr>
            <a:t>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今後は、能代火力発電所３号機の税収により一時的に増加するものの、人口減少等により減少していくものと考えられる。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歳出では、経常経費について予算編成の段階で原則的に前年度以下に削減するなど、徹底的な見直しを実施する。歳入では、能代火力発電所３号機や風力発電設備の建設による償却資産増に伴う固定資産税の増加が見込まれるが、農業・木材産業など基幹産業の振興、企業誘致の取組み強化、起業のための環境づくり、再生可能エネルギー等の新たな産業創出を通じた雇用の場の確保など、若者の定住につながるような個別施策を幅広く展開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公債費や扶助費の増により、前年度比１．６％増となり、類似団体平均を上回る結果となった。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今後は歳</a:t>
          </a:r>
          <a:r>
            <a:rPr kumimoji="1" lang="ja-JP" altLang="en-US" sz="1050">
              <a:latin typeface="ＭＳ Ｐゴシック" panose="020B0600070205080204" pitchFamily="50" charset="-128"/>
              <a:ea typeface="ＭＳ Ｐゴシック" panose="020B0600070205080204" pitchFamily="50" charset="-128"/>
            </a:rPr>
            <a:t>入では、能代火力発電所３号機や風力発電設備の建設による償却資産増に伴う固定資産税の増加等が見込まれるが、歳出では、会計年度任用職員制度の開始や退職手当普通負担金の負担率の変更等による人件費の増、道の駅ふたつい整備事業や庁舎整備事業による公債費の増、ごみ処理施設の更新に伴う補助費等の増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市税等の一般財源の確保に努め、歳出では義務的経費であっても法令に基づく社会保障経費や公債費等を除き、あらゆる事業における精査・取捨選択を進めることにより、現在の水準を維持するよう努める。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14333</xdr:rowOff>
    </xdr:from>
    <xdr:to>
      <xdr:col>23</xdr:col>
      <xdr:colOff>133350</xdr:colOff>
      <xdr:row>63</xdr:row>
      <xdr:rowOff>124641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15683"/>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63</xdr:row>
      <xdr:rowOff>14333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053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75474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84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45918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134983</xdr:rowOff>
    </xdr:from>
    <xdr:to>
      <xdr:col>19</xdr:col>
      <xdr:colOff>184150</xdr:colOff>
      <xdr:row>63</xdr:row>
      <xdr:rowOff>65133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49910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24674</xdr:rowOff>
    </xdr:from>
    <xdr:to>
      <xdr:col>15</xdr:col>
      <xdr:colOff>133350</xdr:colOff>
      <xdr:row>62</xdr:row>
      <xdr:rowOff>126274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136451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類似団体平均を下回る結果となったものの、前年度比</a:t>
          </a:r>
          <a:r>
            <a:rPr kumimoji="1" lang="en-US" altLang="ja-JP" sz="1050">
              <a:latin typeface="ＭＳ Ｐゴシック" panose="020B0600070205080204" pitchFamily="50" charset="-128"/>
              <a:ea typeface="ＭＳ Ｐゴシック" panose="020B0600070205080204" pitchFamily="50" charset="-128"/>
            </a:rPr>
            <a:t>1,807</a:t>
          </a:r>
          <a:r>
            <a:rPr kumimoji="1" lang="ja-JP" altLang="en-US" sz="1050">
              <a:latin typeface="ＭＳ Ｐゴシック" panose="020B0600070205080204" pitchFamily="50" charset="-128"/>
              <a:ea typeface="ＭＳ Ｐゴシック" panose="020B0600070205080204" pitchFamily="50" charset="-128"/>
            </a:rPr>
            <a:t>円の増加となった。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人件費は前年度比</a:t>
          </a:r>
          <a:r>
            <a:rPr kumimoji="1" lang="en-US" altLang="ja-JP" sz="1050">
              <a:latin typeface="ＭＳ Ｐゴシック" panose="020B0600070205080204" pitchFamily="50" charset="-128"/>
              <a:ea typeface="ＭＳ Ｐゴシック" panose="020B0600070205080204" pitchFamily="50" charset="-128"/>
            </a:rPr>
            <a:t>5,570</a:t>
          </a:r>
          <a:r>
            <a:rPr kumimoji="1" lang="ja-JP" altLang="en-US" sz="1050">
              <a:latin typeface="ＭＳ Ｐゴシック" panose="020B0600070205080204" pitchFamily="50" charset="-128"/>
              <a:ea typeface="ＭＳ Ｐゴシック" panose="020B0600070205080204" pitchFamily="50" charset="-128"/>
            </a:rPr>
            <a:t>千円の増、福祉商品券事業費等により物件費が前年度比</a:t>
          </a:r>
          <a:r>
            <a:rPr kumimoji="1" lang="en-US" altLang="ja-JP" sz="1050">
              <a:latin typeface="ＭＳ Ｐゴシック" panose="020B0600070205080204" pitchFamily="50" charset="-128"/>
              <a:ea typeface="ＭＳ Ｐゴシック" panose="020B0600070205080204" pitchFamily="50" charset="-128"/>
            </a:rPr>
            <a:t>68,785</a:t>
          </a:r>
          <a:r>
            <a:rPr kumimoji="1" lang="ja-JP" altLang="en-US" sz="1050">
              <a:latin typeface="ＭＳ Ｐゴシック" panose="020B0600070205080204" pitchFamily="50" charset="-128"/>
              <a:ea typeface="ＭＳ Ｐゴシック" panose="020B0600070205080204" pitchFamily="50" charset="-128"/>
            </a:rPr>
            <a:t>千円増、除排雪対策費等により維持補修費が</a:t>
          </a:r>
          <a:r>
            <a:rPr kumimoji="1" lang="en-US" altLang="ja-JP" sz="1050">
              <a:latin typeface="ＭＳ Ｐゴシック" panose="020B0600070205080204" pitchFamily="50" charset="-128"/>
              <a:ea typeface="ＭＳ Ｐゴシック" panose="020B0600070205080204" pitchFamily="50" charset="-128"/>
            </a:rPr>
            <a:t>110,863</a:t>
          </a:r>
          <a:r>
            <a:rPr kumimoji="1" lang="ja-JP" altLang="en-US" sz="1050">
              <a:latin typeface="ＭＳ Ｐゴシック" panose="020B0600070205080204" pitchFamily="50" charset="-128"/>
              <a:ea typeface="ＭＳ Ｐゴシック" panose="020B0600070205080204" pitchFamily="50" charset="-128"/>
            </a:rPr>
            <a:t>千円の減で、全体では</a:t>
          </a:r>
          <a:r>
            <a:rPr kumimoji="1" lang="en-US" altLang="ja-JP" sz="1050">
              <a:latin typeface="ＭＳ Ｐゴシック" panose="020B0600070205080204" pitchFamily="50" charset="-128"/>
              <a:ea typeface="ＭＳ Ｐゴシック" panose="020B0600070205080204" pitchFamily="50" charset="-128"/>
            </a:rPr>
            <a:t>36,508</a:t>
          </a:r>
          <a:r>
            <a:rPr kumimoji="1" lang="ja-JP" altLang="en-US" sz="1050">
              <a:latin typeface="ＭＳ Ｐゴシック" panose="020B0600070205080204" pitchFamily="50" charset="-128"/>
              <a:ea typeface="ＭＳ Ｐゴシック" panose="020B0600070205080204" pitchFamily="50" charset="-128"/>
            </a:rPr>
            <a:t>千円の減となったものの、人口が</a:t>
          </a:r>
          <a:r>
            <a:rPr kumimoji="1" lang="en-US" altLang="ja-JP" sz="1050">
              <a:latin typeface="ＭＳ Ｐゴシック" panose="020B0600070205080204" pitchFamily="50" charset="-128"/>
              <a:ea typeface="ＭＳ Ｐゴシック" panose="020B0600070205080204" pitchFamily="50" charset="-128"/>
            </a:rPr>
            <a:t>978</a:t>
          </a:r>
          <a:r>
            <a:rPr kumimoji="1" lang="ja-JP" altLang="en-US" sz="1050">
              <a:latin typeface="ＭＳ Ｐゴシック" panose="020B0600070205080204" pitchFamily="50" charset="-128"/>
              <a:ea typeface="ＭＳ Ｐゴシック" panose="020B0600070205080204" pitchFamily="50" charset="-128"/>
            </a:rPr>
            <a:t>人減少したことにより、一人当たりの費用が増加した。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今後、老朽化した公共施設の維持補修が見込まれることから、能代市</a:t>
          </a:r>
          <a:r>
            <a:rPr kumimoji="1" lang="ja-JP" altLang="en-US" sz="1050">
              <a:solidFill>
                <a:schemeClr val="tx1"/>
              </a:solidFill>
              <a:latin typeface="ＭＳ Ｐゴシック" panose="020B0600070205080204" pitchFamily="50" charset="-128"/>
              <a:ea typeface="ＭＳ Ｐゴシック" panose="020B0600070205080204" pitchFamily="50" charset="-128"/>
            </a:rPr>
            <a:t>公共施設等総合管理計画</a:t>
          </a:r>
          <a:r>
            <a:rPr kumimoji="1" lang="ja-JP" altLang="en-US" sz="1050">
              <a:latin typeface="ＭＳ Ｐゴシック" panose="020B0600070205080204" pitchFamily="50" charset="-128"/>
              <a:ea typeface="ＭＳ Ｐゴシック" panose="020B0600070205080204" pitchFamily="50" charset="-128"/>
            </a:rPr>
            <a:t>並びに個別施設計画に基づき、予防保全の考え方を取り入れた計画的な維持・補修の実施により、施設の長寿命化を図りながら、現在の水準を維持するよう努める。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149596</xdr:rowOff>
    </xdr:from>
    <xdr:to>
      <xdr:col>23</xdr:col>
      <xdr:colOff>133350</xdr:colOff>
      <xdr:row>82</xdr:row>
      <xdr:rowOff>167036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8496"/>
          <a:ext cx="8382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132097</xdr:rowOff>
    </xdr:from>
    <xdr:to>
      <xdr:col>19</xdr:col>
      <xdr:colOff>133350</xdr:colOff>
      <xdr:row>82</xdr:row>
      <xdr:rowOff>149596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0997"/>
          <a:ext cx="8890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86299</xdr:rowOff>
    </xdr:from>
    <xdr:to>
      <xdr:col>15</xdr:col>
      <xdr:colOff>82550</xdr:colOff>
      <xdr:row>82</xdr:row>
      <xdr:rowOff>132097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5199"/>
          <a:ext cx="889000" cy="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30983</xdr:rowOff>
    </xdr:from>
    <xdr:to>
      <xdr:col>11</xdr:col>
      <xdr:colOff>31750</xdr:colOff>
      <xdr:row>82</xdr:row>
      <xdr:rowOff>86299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9883"/>
          <a:ext cx="889000" cy="5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112684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116236</xdr:rowOff>
    </xdr:from>
    <xdr:to>
      <xdr:col>23</xdr:col>
      <xdr:colOff>184150</xdr:colOff>
      <xdr:row>83</xdr:row>
      <xdr:rowOff>46386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132763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98796</xdr:rowOff>
    </xdr:from>
    <xdr:to>
      <xdr:col>19</xdr:col>
      <xdr:colOff>184150</xdr:colOff>
      <xdr:row>83</xdr:row>
      <xdr:rowOff>28946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39123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81297</xdr:rowOff>
    </xdr:from>
    <xdr:to>
      <xdr:col>15</xdr:col>
      <xdr:colOff>133350</xdr:colOff>
      <xdr:row>83</xdr:row>
      <xdr:rowOff>11447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21624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35499</xdr:rowOff>
    </xdr:from>
    <xdr:to>
      <xdr:col>11</xdr:col>
      <xdr:colOff>82550</xdr:colOff>
      <xdr:row>82</xdr:row>
      <xdr:rowOff>137099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151633</xdr:rowOff>
    </xdr:from>
    <xdr:to>
      <xdr:col>7</xdr:col>
      <xdr:colOff>31750</xdr:colOff>
      <xdr:row>82</xdr:row>
      <xdr:rowOff>81783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66560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2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令和元年度のラスパイレス指数は９６．４と昨年と比較して０．２ポイント減少しており、類似団体平均や全国平均より給与水準は低くなっている。</a:t>
          </a:r>
        </a:p>
        <a:p>
          <a:r>
            <a:rPr kumimoji="1" lang="ja-JP" altLang="en-US" sz="1050">
              <a:latin typeface="ＭＳ Ｐゴシック" panose="020B0600070205080204" pitchFamily="50" charset="-128"/>
              <a:ea typeface="ＭＳ Ｐゴシック" panose="020B0600070205080204" pitchFamily="50" charset="-128"/>
            </a:rPr>
            <a:t>　今後も引き続き民間給与実態調査に基づく県人事委員会の勧告に準拠し、地域経済への影響なども勘案した上で民間給与との均衡を図る。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134257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3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82550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981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令和元年度における人口千人当たりの普通会計職員数は７．５０人となって</a:t>
          </a:r>
          <a:r>
            <a:rPr kumimoji="1" lang="ja-JP" altLang="en-US" sz="1050">
              <a:solidFill>
                <a:schemeClr val="tx1"/>
              </a:solidFill>
              <a:latin typeface="ＭＳ Ｐゴシック" panose="020B0600070205080204" pitchFamily="50" charset="-128"/>
              <a:ea typeface="ＭＳ Ｐゴシック" panose="020B0600070205080204" pitchFamily="50" charset="-128"/>
            </a:rPr>
            <a:t>おり、類似団体平均や全国平均よりは少ない職員数となっている。</a:t>
          </a:r>
        </a:p>
        <a:p>
          <a:r>
            <a:rPr kumimoji="1" lang="ja-JP" altLang="en-US" sz="1050">
              <a:latin typeface="ＭＳ Ｐゴシック" panose="020B0600070205080204" pitchFamily="50" charset="-128"/>
              <a:ea typeface="ＭＳ Ｐゴシック" panose="020B0600070205080204" pitchFamily="50" charset="-128"/>
            </a:rPr>
            <a:t>　市の第３次定員適正化計画では、計画最終年度である令和４年度の目標職員数を４３１名としており、今後も引き続き事務事業の見直し及び業務改革の導入や、業務の委託化、民営化等の推進により定員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163285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31901"/>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116175</xdr:rowOff>
    </xdr:from>
    <xdr:to>
      <xdr:col>77</xdr:col>
      <xdr:colOff>44450</xdr:colOff>
      <xdr:row>60</xdr:row>
      <xdr:rowOff>144901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31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112728</xdr:rowOff>
    </xdr:from>
    <xdr:to>
      <xdr:col>72</xdr:col>
      <xdr:colOff>203200</xdr:colOff>
      <xdr:row>60</xdr:row>
      <xdr:rowOff>116175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97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112728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9053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94101</xdr:rowOff>
    </xdr:from>
    <xdr:to>
      <xdr:col>77</xdr:col>
      <xdr:colOff>95250</xdr:colOff>
      <xdr:row>61</xdr:row>
      <xdr:rowOff>24251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34428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61928</xdr:rowOff>
    </xdr:from>
    <xdr:to>
      <xdr:col>68</xdr:col>
      <xdr:colOff>203200</xdr:colOff>
      <xdr:row>60</xdr:row>
      <xdr:rowOff>163528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52736</xdr:rowOff>
    </xdr:from>
    <xdr:to>
      <xdr:col>64</xdr:col>
      <xdr:colOff>152400</xdr:colOff>
      <xdr:row>60</xdr:row>
      <xdr:rowOff>154336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139113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類似団体平均を０．７％下回っているものの、前年度から０．５％増加した。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この主な要因は、庁舎整備事業に係る元金償還が始まったことによるものである。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今後も庁舎整備事業に係る元金償還が続くほか、能代山本広域市町村圏組合で予定されているごみ処理場建設に伴う負担金増が見込まれることから、将来的な比率の上昇は</a:t>
          </a:r>
          <a:r>
            <a:rPr kumimoji="1" lang="ja-JP" altLang="en-US" sz="1050">
              <a:solidFill>
                <a:schemeClr val="tx1"/>
              </a:solidFill>
              <a:latin typeface="ＭＳ Ｐゴシック" panose="020B0600070205080204" pitchFamily="50" charset="-128"/>
              <a:ea typeface="ＭＳ Ｐゴシック" panose="020B0600070205080204" pitchFamily="50" charset="-128"/>
            </a:rPr>
            <a:t>避けられない状況である。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このことから、有利な利率で借り換え可能なものについては、積極的に借り換えを行い、地方債依存の財政運営を防ぐためにも、緊急度、住民ニーズを的確に把握した事業の選択を行い、公</a:t>
          </a:r>
          <a:r>
            <a:rPr kumimoji="1" lang="ja-JP" altLang="en-US" sz="1050">
              <a:latin typeface="ＭＳ Ｐゴシック" panose="020B0600070205080204" pitchFamily="50" charset="-128"/>
              <a:ea typeface="ＭＳ Ｐゴシック" panose="020B0600070205080204" pitchFamily="50" charset="-128"/>
            </a:rPr>
            <a:t>債費比率の改善に努める。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700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12095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39</xdr:row>
      <xdr:rowOff>160565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46567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8471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類似団体平均を１％下回っているものの、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前年度から３％増加した</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この主な要因は、財政調整基金や減災基金等充当可能基金が減少したこと、庁舎整備事業に係る元金償還が始まったことによるものである。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今後も財政調整基金の減少が見込まれることから、交付税算入面で有利な起債を活用するなど財源を確保しながら、今後実施予定の建設事業の精査を進め、将来負担の軽減に努める。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130084</xdr:rowOff>
    </xdr:from>
    <xdr:to>
      <xdr:col>81</xdr:col>
      <xdr:colOff>44450</xdr:colOff>
      <xdr:row>14</xdr:row>
      <xdr:rowOff>164556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53038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130084</xdr:rowOff>
    </xdr:from>
    <xdr:to>
      <xdr:col>77</xdr:col>
      <xdr:colOff>44450</xdr:colOff>
      <xdr:row>15</xdr:row>
      <xdr:rowOff>163165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530384"/>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54005</xdr:rowOff>
    </xdr:from>
    <xdr:to>
      <xdr:col>72</xdr:col>
      <xdr:colOff>203200</xdr:colOff>
      <xdr:row>15</xdr:row>
      <xdr:rowOff>163165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625755"/>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35621</xdr:rowOff>
    </xdr:from>
    <xdr:to>
      <xdr:col>68</xdr:col>
      <xdr:colOff>152400</xdr:colOff>
      <xdr:row>15</xdr:row>
      <xdr:rowOff>54005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60737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163121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113756</xdr:rowOff>
    </xdr:from>
    <xdr:to>
      <xdr:col>81</xdr:col>
      <xdr:colOff>95250</xdr:colOff>
      <xdr:row>15</xdr:row>
      <xdr:rowOff>43906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130283</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35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79284</xdr:rowOff>
    </xdr:from>
    <xdr:to>
      <xdr:col>77</xdr:col>
      <xdr:colOff>95250</xdr:colOff>
      <xdr:row>15</xdr:row>
      <xdr:rowOff>9434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19611</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24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112365</xdr:rowOff>
    </xdr:from>
    <xdr:to>
      <xdr:col>73</xdr:col>
      <xdr:colOff>44450</xdr:colOff>
      <xdr:row>16</xdr:row>
      <xdr:rowOff>42515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27292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114982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3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156271</xdr:rowOff>
    </xdr:from>
    <xdr:to>
      <xdr:col>64</xdr:col>
      <xdr:colOff>152400</xdr:colOff>
      <xdr:row>15</xdr:row>
      <xdr:rowOff>86421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96598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32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人件費に係る経常収支比率は前年度と同値であり、類似団体平均を下回っている。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物件費に係る経常収支比率は、類似</a:t>
          </a:r>
          <a:r>
            <a:rPr kumimoji="1" lang="ja-JP" altLang="en-US" sz="1100">
              <a:solidFill>
                <a:schemeClr val="tx1"/>
              </a:solidFill>
              <a:latin typeface="ＭＳ Ｐゴシック" panose="020B0600070205080204" pitchFamily="50" charset="-128"/>
              <a:ea typeface="ＭＳ Ｐゴシック" panose="020B0600070205080204" pitchFamily="50" charset="-128"/>
            </a:rPr>
            <a:t>団体平均を下回った</a:t>
          </a:r>
          <a:r>
            <a:rPr kumimoji="1" lang="ja-JP" altLang="en-US" sz="1100">
              <a:latin typeface="ＭＳ Ｐゴシック" panose="020B0600070205080204" pitchFamily="50" charset="-128"/>
              <a:ea typeface="ＭＳ Ｐゴシック" panose="020B0600070205080204" pitchFamily="50" charset="-128"/>
            </a:rPr>
            <a:t>ものの、前年度より０．４％増加となったが、これは、体育施設等の労務単価上昇に伴う指定管理等委託料の増が主な要因である。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指定管理等委託料は年々増加していくことが見込まれるため、物品の購入及びシステム等の導入及び施設維持費等の物件費については、今後も事業の必要性とコスト等を総合的に精査し、コスト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163576</xdr:rowOff>
    </xdr:from>
    <xdr:to>
      <xdr:col>82</xdr:col>
      <xdr:colOff>107950</xdr:colOff>
      <xdr:row>15</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3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14</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36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35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1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類似団体平均を下回って</a:t>
          </a:r>
          <a:r>
            <a:rPr kumimoji="1" lang="ja-JP" altLang="en-US" sz="1100">
              <a:latin typeface="ＭＳ Ｐゴシック" panose="020B0600070205080204" pitchFamily="50" charset="-128"/>
              <a:ea typeface="ＭＳ Ｐゴシック" panose="020B0600070205080204" pitchFamily="50" charset="-128"/>
            </a:rPr>
            <a:t>いるものの、前年度比０．５％増加している。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この主な要因は、対象者の増による障害福祉サービス等給付費や児童扶養手当費等の増によるものである。さらに、今後は保育料無償化に伴う子育て支援経費の増加が見込まれる。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このことから、資格等審査の適正化により経費縮減を図るよう努める。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62230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62230</xdr:rowOff>
    </xdr:from>
    <xdr:to>
      <xdr:col>15</xdr:col>
      <xdr:colOff>98425</xdr:colOff>
      <xdr:row>55</xdr:row>
      <xdr:rowOff>62230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62230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8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xdr:rowOff>
    </xdr:from>
    <xdr:to>
      <xdr:col>15</xdr:col>
      <xdr:colOff>149225</xdr:colOff>
      <xdr:row>55</xdr:row>
      <xdr:rowOff>113030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97807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その他に係る経常収支比率は、前年度より０．１％減少しており、これは、秋田県後期高齢者医療広域連合負担金等の減が主な要因である。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今後、保険給付費の増に</a:t>
          </a:r>
          <a:r>
            <a:rPr kumimoji="1" lang="ja-JP" altLang="en-US" sz="1100">
              <a:solidFill>
                <a:schemeClr val="tx1"/>
              </a:solidFill>
              <a:latin typeface="ＭＳ Ｐゴシック" panose="020B0600070205080204" pitchFamily="50" charset="-128"/>
              <a:ea typeface="ＭＳ Ｐゴシック" panose="020B0600070205080204" pitchFamily="50" charset="-128"/>
            </a:rPr>
            <a:t>伴う能代市介護保険特別会計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保険事業勘定</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へ</a:t>
          </a:r>
          <a:r>
            <a:rPr kumimoji="1" lang="ja-JP" altLang="en-US" sz="1100">
              <a:latin typeface="ＭＳ Ｐゴシック" panose="020B0600070205080204" pitchFamily="50" charset="-128"/>
              <a:ea typeface="ＭＳ Ｐゴシック" panose="020B0600070205080204" pitchFamily="50" charset="-128"/>
            </a:rPr>
            <a:t>の操出金増加等が見込まれるものの、公営企業については独立採算の原則に立ち、下水道事業等の各経営戦略に基づき、必要に応じて使用料の改定を行うことにより、財務の健全化を図り操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156391</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1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156391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136797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100528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補助費等に係る経常収支比率は、前年度より０．７％減少しており、これは、下水道等公営企業への操出金や能代山本広域市町村圏組合への負担金の減が主な要因である。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単独補助金について、概ね３年毎に費用対効果の検証を行い、必要性を見極め精査しつつ、公営企業や能代山本広域市町村圏組合の事業も過大とならないよう、積極的に意見を述べていくことで、補助費等全体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公債費に係る経常収支比率は、庁舎整備事業の元金償還の本格化により、前年度比１．５％の増となった。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新規発行については、事業内容の精査等により抑制を図るほか、能代市総合計画に基づいて事業の取捨選択を行いつつ、過疎対策事業債や合併特例事業債等、交付税算入面で有利な地方債を活用し、公債費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141695</xdr:rowOff>
    </xdr:from>
    <xdr:to>
      <xdr:col>24</xdr:col>
      <xdr:colOff>25400</xdr:colOff>
      <xdr:row>78</xdr:row>
      <xdr:rowOff>68218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334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141695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8456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82913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8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162923</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40277</xdr:rowOff>
    </xdr:from>
    <xdr:to>
      <xdr:col>6</xdr:col>
      <xdr:colOff>171450</xdr:colOff>
      <xdr:row>76</xdr:row>
      <xdr:rowOff>141877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152054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17418</xdr:rowOff>
    </xdr:from>
    <xdr:to>
      <xdr:col>24</xdr:col>
      <xdr:colOff>76200</xdr:colOff>
      <xdr:row>78</xdr:row>
      <xdr:rowOff>119018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112123</xdr:rowOff>
    </xdr:from>
    <xdr:to>
      <xdr:col>6</xdr:col>
      <xdr:colOff>171450</xdr:colOff>
      <xdr:row>77</xdr:row>
      <xdr:rowOff>42273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27050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公債費以外に係る経常収支比率は、前年度より０．１％増加しており、これは、扶助費の増が主な要因である。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については、物件費及び補助費等の経常的な経費について、事業の必要性や費用対効果等の検証を行い、経常的な経費の削減に努めているところであるが、今後も物件費については指定管理者制度の導入等の行財政改革に取り組みながら、繰出金についても独立採算の原則に立ち、必要に応じて使用料等の改定や確保を行い財務の健全化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33274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28702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023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143666</xdr:rowOff>
    </xdr:from>
    <xdr:to>
      <xdr:col>29</xdr:col>
      <xdr:colOff>127000</xdr:colOff>
      <xdr:row>16</xdr:row>
      <xdr:rowOff>20614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3041"/>
          <a:ext cx="6477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20614</xdr:rowOff>
    </xdr:from>
    <xdr:to>
      <xdr:col>26</xdr:col>
      <xdr:colOff>50800</xdr:colOff>
      <xdr:row>16</xdr:row>
      <xdr:rowOff>33824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1439"/>
          <a:ext cx="698500" cy="1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33824</xdr:rowOff>
    </xdr:from>
    <xdr:to>
      <xdr:col>22</xdr:col>
      <xdr:colOff>114300</xdr:colOff>
      <xdr:row>16</xdr:row>
      <xdr:rowOff>36796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4649"/>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36796</xdr:rowOff>
    </xdr:from>
    <xdr:to>
      <xdr:col>18</xdr:col>
      <xdr:colOff>177800</xdr:colOff>
      <xdr:row>16</xdr:row>
      <xdr:rowOff>46903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7621"/>
          <a:ext cx="698500" cy="1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68421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92866</xdr:rowOff>
    </xdr:from>
    <xdr:to>
      <xdr:col>29</xdr:col>
      <xdr:colOff>177800</xdr:colOff>
      <xdr:row>16</xdr:row>
      <xdr:rowOff>23016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109393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141264</xdr:rowOff>
    </xdr:from>
    <xdr:to>
      <xdr:col>26</xdr:col>
      <xdr:colOff>101600</xdr:colOff>
      <xdr:row>16</xdr:row>
      <xdr:rowOff>71414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81591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154474</xdr:rowOff>
    </xdr:from>
    <xdr:to>
      <xdr:col>22</xdr:col>
      <xdr:colOff>165100</xdr:colOff>
      <xdr:row>16</xdr:row>
      <xdr:rowOff>84624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94801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157446</xdr:rowOff>
    </xdr:from>
    <xdr:to>
      <xdr:col>19</xdr:col>
      <xdr:colOff>38100</xdr:colOff>
      <xdr:row>16</xdr:row>
      <xdr:rowOff>87596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97773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167553</xdr:rowOff>
    </xdr:from>
    <xdr:to>
      <xdr:col>15</xdr:col>
      <xdr:colOff>101600</xdr:colOff>
      <xdr:row>16</xdr:row>
      <xdr:rowOff>97703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107880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97144</xdr:rowOff>
    </xdr:from>
    <xdr:to>
      <xdr:col>29</xdr:col>
      <xdr:colOff>127000</xdr:colOff>
      <xdr:row>36</xdr:row>
      <xdr:rowOff>142042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0394"/>
          <a:ext cx="647700" cy="4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81922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35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142042</xdr:rowOff>
    </xdr:from>
    <xdr:to>
      <xdr:col>26</xdr:col>
      <xdr:colOff>50800</xdr:colOff>
      <xdr:row>36</xdr:row>
      <xdr:rowOff>171394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95292"/>
          <a:ext cx="698500" cy="2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171394</xdr:rowOff>
    </xdr:from>
    <xdr:to>
      <xdr:col>22</xdr:col>
      <xdr:colOff>114300</xdr:colOff>
      <xdr:row>37</xdr:row>
      <xdr:rowOff>25090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4644"/>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170708</xdr:rowOff>
    </xdr:from>
    <xdr:to>
      <xdr:col>18</xdr:col>
      <xdr:colOff>177800</xdr:colOff>
      <xdr:row>37</xdr:row>
      <xdr:rowOff>25090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3958"/>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27577</xdr:rowOff>
    </xdr:from>
    <xdr:to>
      <xdr:col>15</xdr:col>
      <xdr:colOff>101600</xdr:colOff>
      <xdr:row>37</xdr:row>
      <xdr:rowOff>129177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113954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46344</xdr:rowOff>
    </xdr:from>
    <xdr:to>
      <xdr:col>29</xdr:col>
      <xdr:colOff>177800</xdr:colOff>
      <xdr:row>36</xdr:row>
      <xdr:rowOff>147944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234321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91242</xdr:rowOff>
    </xdr:from>
    <xdr:to>
      <xdr:col>26</xdr:col>
      <xdr:colOff>101600</xdr:colOff>
      <xdr:row>37</xdr:row>
      <xdr:rowOff>21392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120594</xdr:rowOff>
    </xdr:from>
    <xdr:to>
      <xdr:col>22</xdr:col>
      <xdr:colOff>165100</xdr:colOff>
      <xdr:row>37</xdr:row>
      <xdr:rowOff>50744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35521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145740</xdr:rowOff>
    </xdr:from>
    <xdr:to>
      <xdr:col>19</xdr:col>
      <xdr:colOff>38100</xdr:colOff>
      <xdr:row>37</xdr:row>
      <xdr:rowOff>75890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60667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119908</xdr:rowOff>
    </xdr:from>
    <xdr:to>
      <xdr:col>15</xdr:col>
      <xdr:colOff>101600</xdr:colOff>
      <xdr:row>37</xdr:row>
      <xdr:rowOff>50058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231685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71201</xdr:rowOff>
    </xdr:from>
    <xdr:to>
      <xdr:col>24</xdr:col>
      <xdr:colOff>63500</xdr:colOff>
      <xdr:row>37</xdr:row>
      <xdr:rowOff>83807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4851"/>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83807</xdr:rowOff>
    </xdr:from>
    <xdr:to>
      <xdr:col>19</xdr:col>
      <xdr:colOff>177800</xdr:colOff>
      <xdr:row>37</xdr:row>
      <xdr:rowOff>106422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7457"/>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41124</xdr:rowOff>
    </xdr:from>
    <xdr:to>
      <xdr:col>15</xdr:col>
      <xdr:colOff>50800</xdr:colOff>
      <xdr:row>37</xdr:row>
      <xdr:rowOff>106422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4774"/>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40929</xdr:rowOff>
    </xdr:from>
    <xdr:to>
      <xdr:col>10</xdr:col>
      <xdr:colOff>114300</xdr:colOff>
      <xdr:row>37</xdr:row>
      <xdr:rowOff>41124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4579"/>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95236</xdr:rowOff>
    </xdr:from>
    <xdr:to>
      <xdr:col>6</xdr:col>
      <xdr:colOff>38100</xdr:colOff>
      <xdr:row>38</xdr:row>
      <xdr:rowOff>25386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16512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20401</xdr:rowOff>
    </xdr:from>
    <xdr:to>
      <xdr:col>24</xdr:col>
      <xdr:colOff>114300</xdr:colOff>
      <xdr:row>37</xdr:row>
      <xdr:rowOff>122001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170278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33007</xdr:rowOff>
    </xdr:from>
    <xdr:to>
      <xdr:col>20</xdr:col>
      <xdr:colOff>38100</xdr:colOff>
      <xdr:row>37</xdr:row>
      <xdr:rowOff>134607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125734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55622</xdr:rowOff>
    </xdr:from>
    <xdr:to>
      <xdr:col>15</xdr:col>
      <xdr:colOff>101600</xdr:colOff>
      <xdr:row>37</xdr:row>
      <xdr:rowOff>157222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148349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161774</xdr:rowOff>
    </xdr:from>
    <xdr:to>
      <xdr:col>10</xdr:col>
      <xdr:colOff>165100</xdr:colOff>
      <xdr:row>37</xdr:row>
      <xdr:rowOff>91924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83051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161579</xdr:rowOff>
    </xdr:from>
    <xdr:to>
      <xdr:col>6</xdr:col>
      <xdr:colOff>38100</xdr:colOff>
      <xdr:row>37</xdr:row>
      <xdr:rowOff>91729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108256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133495</xdr:rowOff>
    </xdr:from>
    <xdr:to>
      <xdr:col>24</xdr:col>
      <xdr:colOff>63500</xdr:colOff>
      <xdr:row>57</xdr:row>
      <xdr:rowOff>3944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4695"/>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3944</xdr:rowOff>
    </xdr:from>
    <xdr:to>
      <xdr:col>19</xdr:col>
      <xdr:colOff>177800</xdr:colOff>
      <xdr:row>57</xdr:row>
      <xdr:rowOff>4745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659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4745</xdr:rowOff>
    </xdr:from>
    <xdr:to>
      <xdr:col>15</xdr:col>
      <xdr:colOff>50800</xdr:colOff>
      <xdr:row>57</xdr:row>
      <xdr:rowOff>78876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7395"/>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78876</xdr:rowOff>
    </xdr:from>
    <xdr:to>
      <xdr:col>10</xdr:col>
      <xdr:colOff>114300</xdr:colOff>
      <xdr:row>57</xdr:row>
      <xdr:rowOff>127095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1526"/>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75837</xdr:rowOff>
    </xdr:from>
    <xdr:to>
      <xdr:col>6</xdr:col>
      <xdr:colOff>38100</xdr:colOff>
      <xdr:row>59</xdr:row>
      <xdr:rowOff>5987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168564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82695</xdr:rowOff>
    </xdr:from>
    <xdr:to>
      <xdr:col>24</xdr:col>
      <xdr:colOff>114300</xdr:colOff>
      <xdr:row>57</xdr:row>
      <xdr:rowOff>12845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105572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124594</xdr:rowOff>
    </xdr:from>
    <xdr:to>
      <xdr:col>20</xdr:col>
      <xdr:colOff>38100</xdr:colOff>
      <xdr:row>57</xdr:row>
      <xdr:rowOff>54744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125395</xdr:rowOff>
    </xdr:from>
    <xdr:to>
      <xdr:col>15</xdr:col>
      <xdr:colOff>101600</xdr:colOff>
      <xdr:row>57</xdr:row>
      <xdr:rowOff>55545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72072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28076</xdr:rowOff>
    </xdr:from>
    <xdr:to>
      <xdr:col>10</xdr:col>
      <xdr:colOff>165100</xdr:colOff>
      <xdr:row>57</xdr:row>
      <xdr:rowOff>129676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146203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76295</xdr:rowOff>
    </xdr:from>
    <xdr:to>
      <xdr:col>6</xdr:col>
      <xdr:colOff>38100</xdr:colOff>
      <xdr:row>58</xdr:row>
      <xdr:rowOff>6445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22972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60238</xdr:rowOff>
    </xdr:from>
    <xdr:to>
      <xdr:col>24</xdr:col>
      <xdr:colOff>63500</xdr:colOff>
      <xdr:row>76</xdr:row>
      <xdr:rowOff>149256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90438"/>
          <a:ext cx="8382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60238</xdr:rowOff>
    </xdr:from>
    <xdr:to>
      <xdr:col>19</xdr:col>
      <xdr:colOff>177800</xdr:colOff>
      <xdr:row>76</xdr:row>
      <xdr:rowOff>108291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90438"/>
          <a:ext cx="8890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78572</xdr:rowOff>
    </xdr:from>
    <xdr:to>
      <xdr:col>15</xdr:col>
      <xdr:colOff>50800</xdr:colOff>
      <xdr:row>76</xdr:row>
      <xdr:rowOff>108291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0877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78572</xdr:rowOff>
    </xdr:from>
    <xdr:to>
      <xdr:col>10</xdr:col>
      <xdr:colOff>114300</xdr:colOff>
      <xdr:row>77</xdr:row>
      <xdr:rowOff>50775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08772"/>
          <a:ext cx="889000" cy="14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98456</xdr:rowOff>
    </xdr:from>
    <xdr:to>
      <xdr:col>24</xdr:col>
      <xdr:colOff>114300</xdr:colOff>
      <xdr:row>77</xdr:row>
      <xdr:rowOff>28606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9438</xdr:rowOff>
    </xdr:from>
    <xdr:to>
      <xdr:col>20</xdr:col>
      <xdr:colOff>38100</xdr:colOff>
      <xdr:row>76</xdr:row>
      <xdr:rowOff>111038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127566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57491</xdr:rowOff>
    </xdr:from>
    <xdr:to>
      <xdr:col>15</xdr:col>
      <xdr:colOff>101600</xdr:colOff>
      <xdr:row>76</xdr:row>
      <xdr:rowOff>159091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6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27772</xdr:rowOff>
    </xdr:from>
    <xdr:to>
      <xdr:col>10</xdr:col>
      <xdr:colOff>165100</xdr:colOff>
      <xdr:row>76</xdr:row>
      <xdr:rowOff>129372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145900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171425</xdr:rowOff>
    </xdr:from>
    <xdr:to>
      <xdr:col>6</xdr:col>
      <xdr:colOff>38100</xdr:colOff>
      <xdr:row>77</xdr:row>
      <xdr:rowOff>101575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118102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7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119138</xdr:rowOff>
    </xdr:from>
    <xdr:to>
      <xdr:col>24</xdr:col>
      <xdr:colOff>63500</xdr:colOff>
      <xdr:row>96</xdr:row>
      <xdr:rowOff>115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06888"/>
          <a:ext cx="8382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137325</xdr:rowOff>
    </xdr:from>
    <xdr:to>
      <xdr:col>19</xdr:col>
      <xdr:colOff>177800</xdr:colOff>
      <xdr:row>96</xdr:row>
      <xdr:rowOff>115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25075"/>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137325</xdr:rowOff>
    </xdr:from>
    <xdr:to>
      <xdr:col>15</xdr:col>
      <xdr:colOff>50800</xdr:colOff>
      <xdr:row>95</xdr:row>
      <xdr:rowOff>139802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2507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139802</xdr:rowOff>
    </xdr:from>
    <xdr:to>
      <xdr:col>10</xdr:col>
      <xdr:colOff>114300</xdr:colOff>
      <xdr:row>96</xdr:row>
      <xdr:rowOff>87134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27552"/>
          <a:ext cx="889000" cy="1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68338</xdr:rowOff>
    </xdr:from>
    <xdr:to>
      <xdr:col>24</xdr:col>
      <xdr:colOff>114300</xdr:colOff>
      <xdr:row>95</xdr:row>
      <xdr:rowOff>169938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91215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0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120765</xdr:rowOff>
    </xdr:from>
    <xdr:to>
      <xdr:col>20</xdr:col>
      <xdr:colOff>38100</xdr:colOff>
      <xdr:row>96</xdr:row>
      <xdr:rowOff>50915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67442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86525</xdr:rowOff>
    </xdr:from>
    <xdr:to>
      <xdr:col>15</xdr:col>
      <xdr:colOff>101600</xdr:colOff>
      <xdr:row>96</xdr:row>
      <xdr:rowOff>16675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33202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89002</xdr:rowOff>
    </xdr:from>
    <xdr:to>
      <xdr:col>10</xdr:col>
      <xdr:colOff>165100</xdr:colOff>
      <xdr:row>96</xdr:row>
      <xdr:rowOff>19152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35679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36334</xdr:rowOff>
    </xdr:from>
    <xdr:to>
      <xdr:col>6</xdr:col>
      <xdr:colOff>38100</xdr:colOff>
      <xdr:row>96</xdr:row>
      <xdr:rowOff>137934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88024</xdr:rowOff>
    </xdr:from>
    <xdr:to>
      <xdr:col>55</xdr:col>
      <xdr:colOff>0</xdr:colOff>
      <xdr:row>33</xdr:row>
      <xdr:rowOff>152095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45874"/>
          <a:ext cx="838200" cy="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152095</xdr:rowOff>
    </xdr:from>
    <xdr:to>
      <xdr:col>50</xdr:col>
      <xdr:colOff>114300</xdr:colOff>
      <xdr:row>34</xdr:row>
      <xdr:rowOff>23927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809945"/>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160668</xdr:rowOff>
    </xdr:from>
    <xdr:to>
      <xdr:col>45</xdr:col>
      <xdr:colOff>177800</xdr:colOff>
      <xdr:row>34</xdr:row>
      <xdr:rowOff>23927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818518"/>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151905</xdr:rowOff>
    </xdr:from>
    <xdr:to>
      <xdr:col>41</xdr:col>
      <xdr:colOff>50800</xdr:colOff>
      <xdr:row>33</xdr:row>
      <xdr:rowOff>160668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80975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128338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37224</xdr:rowOff>
    </xdr:from>
    <xdr:to>
      <xdr:col>55</xdr:col>
      <xdr:colOff>50800</xdr:colOff>
      <xdr:row>33</xdr:row>
      <xdr:rowOff>138824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60101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101295</xdr:rowOff>
    </xdr:from>
    <xdr:to>
      <xdr:col>50</xdr:col>
      <xdr:colOff>165100</xdr:colOff>
      <xdr:row>34</xdr:row>
      <xdr:rowOff>31445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7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47972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5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144577</xdr:rowOff>
    </xdr:from>
    <xdr:to>
      <xdr:col>46</xdr:col>
      <xdr:colOff>38100</xdr:colOff>
      <xdr:row>34</xdr:row>
      <xdr:rowOff>74727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91254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109868</xdr:rowOff>
    </xdr:from>
    <xdr:to>
      <xdr:col>41</xdr:col>
      <xdr:colOff>101600</xdr:colOff>
      <xdr:row>34</xdr:row>
      <xdr:rowOff>40018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56545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101105</xdr:rowOff>
    </xdr:from>
    <xdr:to>
      <xdr:col>36</xdr:col>
      <xdr:colOff>165100</xdr:colOff>
      <xdr:row>34</xdr:row>
      <xdr:rowOff>31255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47782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5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40225</xdr:rowOff>
    </xdr:from>
    <xdr:to>
      <xdr:col>55</xdr:col>
      <xdr:colOff>0</xdr:colOff>
      <xdr:row>56</xdr:row>
      <xdr:rowOff>58079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41425"/>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82441</xdr:rowOff>
    </xdr:from>
    <xdr:to>
      <xdr:col>50</xdr:col>
      <xdr:colOff>114300</xdr:colOff>
      <xdr:row>56</xdr:row>
      <xdr:rowOff>40225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12191"/>
          <a:ext cx="889000" cy="1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167167</xdr:rowOff>
    </xdr:from>
    <xdr:to>
      <xdr:col>45</xdr:col>
      <xdr:colOff>177800</xdr:colOff>
      <xdr:row>55</xdr:row>
      <xdr:rowOff>82441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425467"/>
          <a:ext cx="889000" cy="8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167167</xdr:rowOff>
    </xdr:from>
    <xdr:to>
      <xdr:col>41</xdr:col>
      <xdr:colOff>50800</xdr:colOff>
      <xdr:row>55</xdr:row>
      <xdr:rowOff>123075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25467"/>
          <a:ext cx="889000" cy="1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47306</xdr:rowOff>
    </xdr:from>
    <xdr:to>
      <xdr:col>36</xdr:col>
      <xdr:colOff>165100</xdr:colOff>
      <xdr:row>56</xdr:row>
      <xdr:rowOff>148906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140033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7279</xdr:rowOff>
    </xdr:from>
    <xdr:to>
      <xdr:col>55</xdr:col>
      <xdr:colOff>50800</xdr:colOff>
      <xdr:row>56</xdr:row>
      <xdr:rowOff>108879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157156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160875</xdr:rowOff>
    </xdr:from>
    <xdr:to>
      <xdr:col>50</xdr:col>
      <xdr:colOff>165100</xdr:colOff>
      <xdr:row>56</xdr:row>
      <xdr:rowOff>91025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82152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31641</xdr:rowOff>
    </xdr:from>
    <xdr:to>
      <xdr:col>46</xdr:col>
      <xdr:colOff>38100</xdr:colOff>
      <xdr:row>55</xdr:row>
      <xdr:rowOff>133241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149768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116367</xdr:rowOff>
    </xdr:from>
    <xdr:to>
      <xdr:col>41</xdr:col>
      <xdr:colOff>101600</xdr:colOff>
      <xdr:row>55</xdr:row>
      <xdr:rowOff>46517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63044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14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72275</xdr:rowOff>
    </xdr:from>
    <xdr:to>
      <xdr:col>36</xdr:col>
      <xdr:colOff>165100</xdr:colOff>
      <xdr:row>56</xdr:row>
      <xdr:rowOff>2425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18952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121907</xdr:rowOff>
    </xdr:from>
    <xdr:to>
      <xdr:col>55</xdr:col>
      <xdr:colOff>0</xdr:colOff>
      <xdr:row>79</xdr:row>
      <xdr:rowOff>20662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5007"/>
          <a:ext cx="838200" cy="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121907</xdr:rowOff>
    </xdr:from>
    <xdr:to>
      <xdr:col>50</xdr:col>
      <xdr:colOff>114300</xdr:colOff>
      <xdr:row>78</xdr:row>
      <xdr:rowOff>129933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95007"/>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129933</xdr:rowOff>
    </xdr:from>
    <xdr:to>
      <xdr:col>45</xdr:col>
      <xdr:colOff>177800</xdr:colOff>
      <xdr:row>78</xdr:row>
      <xdr:rowOff>154673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3033"/>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35192</xdr:rowOff>
    </xdr:from>
    <xdr:to>
      <xdr:col>41</xdr:col>
      <xdr:colOff>50800</xdr:colOff>
      <xdr:row>78</xdr:row>
      <xdr:rowOff>154673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08292"/>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141312</xdr:rowOff>
    </xdr:from>
    <xdr:to>
      <xdr:col>55</xdr:col>
      <xdr:colOff>50800</xdr:colOff>
      <xdr:row>79</xdr:row>
      <xdr:rowOff>71462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56239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71107</xdr:rowOff>
    </xdr:from>
    <xdr:to>
      <xdr:col>50</xdr:col>
      <xdr:colOff>165100</xdr:colOff>
      <xdr:row>79</xdr:row>
      <xdr:rowOff>1257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163834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79133</xdr:rowOff>
    </xdr:from>
    <xdr:to>
      <xdr:col>46</xdr:col>
      <xdr:colOff>38100</xdr:colOff>
      <xdr:row>79</xdr:row>
      <xdr:rowOff>9283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103873</xdr:rowOff>
    </xdr:from>
    <xdr:to>
      <xdr:col>41</xdr:col>
      <xdr:colOff>101600</xdr:colOff>
      <xdr:row>79</xdr:row>
      <xdr:rowOff>34023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25150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6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155842</xdr:rowOff>
    </xdr:from>
    <xdr:to>
      <xdr:col>36</xdr:col>
      <xdr:colOff>165100</xdr:colOff>
      <xdr:row>78</xdr:row>
      <xdr:rowOff>85992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77119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5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151588</xdr:rowOff>
    </xdr:from>
    <xdr:to>
      <xdr:col>55</xdr:col>
      <xdr:colOff>0</xdr:colOff>
      <xdr:row>97</xdr:row>
      <xdr:rowOff>11195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0788"/>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132483</xdr:rowOff>
    </xdr:from>
    <xdr:to>
      <xdr:col>50</xdr:col>
      <xdr:colOff>114300</xdr:colOff>
      <xdr:row>97</xdr:row>
      <xdr:rowOff>11195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0233"/>
          <a:ext cx="889000" cy="2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126364</xdr:rowOff>
    </xdr:from>
    <xdr:to>
      <xdr:col>45</xdr:col>
      <xdr:colOff>177800</xdr:colOff>
      <xdr:row>95</xdr:row>
      <xdr:rowOff>132483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42664"/>
          <a:ext cx="889000" cy="1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126364</xdr:rowOff>
    </xdr:from>
    <xdr:to>
      <xdr:col>41</xdr:col>
      <xdr:colOff>50800</xdr:colOff>
      <xdr:row>96</xdr:row>
      <xdr:rowOff>97245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42664"/>
          <a:ext cx="889000" cy="3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28136</xdr:rowOff>
    </xdr:from>
    <xdr:to>
      <xdr:col>36</xdr:col>
      <xdr:colOff>165100</xdr:colOff>
      <xdr:row>98</xdr:row>
      <xdr:rowOff>129736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83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120863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9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100788</xdr:rowOff>
    </xdr:from>
    <xdr:to>
      <xdr:col>55</xdr:col>
      <xdr:colOff>50800</xdr:colOff>
      <xdr:row>97</xdr:row>
      <xdr:rowOff>30938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123665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131845</xdr:rowOff>
    </xdr:from>
    <xdr:to>
      <xdr:col>50</xdr:col>
      <xdr:colOff>165100</xdr:colOff>
      <xdr:row>97</xdr:row>
      <xdr:rowOff>61995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78522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81683</xdr:rowOff>
    </xdr:from>
    <xdr:to>
      <xdr:col>46</xdr:col>
      <xdr:colOff>38100</xdr:colOff>
      <xdr:row>96</xdr:row>
      <xdr:rowOff>11833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6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28360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75564</xdr:rowOff>
    </xdr:from>
    <xdr:to>
      <xdr:col>41</xdr:col>
      <xdr:colOff>101600</xdr:colOff>
      <xdr:row>95</xdr:row>
      <xdr:rowOff>5714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22241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46445</xdr:rowOff>
    </xdr:from>
    <xdr:to>
      <xdr:col>36</xdr:col>
      <xdr:colOff>165100</xdr:colOff>
      <xdr:row>96</xdr:row>
      <xdr:rowOff>148045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164572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97137</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3687"/>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96059</xdr:rowOff>
    </xdr:from>
    <xdr:to>
      <xdr:col>81</xdr:col>
      <xdr:colOff>50800</xdr:colOff>
      <xdr:row>39</xdr:row>
      <xdr:rowOff>97137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2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96059</xdr:rowOff>
    </xdr:from>
    <xdr:to>
      <xdr:col>76</xdr:col>
      <xdr:colOff>114300</xdr:colOff>
      <xdr:row>39</xdr:row>
      <xdr:rowOff>97747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82609"/>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95483</xdr:rowOff>
    </xdr:from>
    <xdr:to>
      <xdr:col>71</xdr:col>
      <xdr:colOff>177800</xdr:colOff>
      <xdr:row>39</xdr:row>
      <xdr:rowOff>97747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203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43343</xdr:rowOff>
    </xdr:from>
    <xdr:to>
      <xdr:col>67</xdr:col>
      <xdr:colOff>101600</xdr:colOff>
      <xdr:row>39</xdr:row>
      <xdr:rowOff>144943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161470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0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46337</xdr:rowOff>
    </xdr:from>
    <xdr:to>
      <xdr:col>81</xdr:col>
      <xdr:colOff>101600</xdr:colOff>
      <xdr:row>39</xdr:row>
      <xdr:rowOff>147937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139064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82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45259</xdr:rowOff>
    </xdr:from>
    <xdr:to>
      <xdr:col>76</xdr:col>
      <xdr:colOff>165100</xdr:colOff>
      <xdr:row>39</xdr:row>
      <xdr:rowOff>146859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137986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46947</xdr:rowOff>
    </xdr:from>
    <xdr:to>
      <xdr:col>72</xdr:col>
      <xdr:colOff>38100</xdr:colOff>
      <xdr:row>39</xdr:row>
      <xdr:rowOff>148547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139674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44683</xdr:rowOff>
    </xdr:from>
    <xdr:to>
      <xdr:col>67</xdr:col>
      <xdr:colOff>101600</xdr:colOff>
      <xdr:row>39</xdr:row>
      <xdr:rowOff>146283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137410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97599</xdr:rowOff>
    </xdr:from>
    <xdr:to>
      <xdr:col>85</xdr:col>
      <xdr:colOff>127000</xdr:colOff>
      <xdr:row>74</xdr:row>
      <xdr:rowOff>163538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784899"/>
          <a:ext cx="838200" cy="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163538</xdr:rowOff>
    </xdr:from>
    <xdr:to>
      <xdr:col>81</xdr:col>
      <xdr:colOff>50800</xdr:colOff>
      <xdr:row>75</xdr:row>
      <xdr:rowOff>45618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850838"/>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45618</xdr:rowOff>
    </xdr:from>
    <xdr:to>
      <xdr:col>76</xdr:col>
      <xdr:colOff>114300</xdr:colOff>
      <xdr:row>75</xdr:row>
      <xdr:rowOff>87376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04368"/>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87376</xdr:rowOff>
    </xdr:from>
    <xdr:to>
      <xdr:col>71</xdr:col>
      <xdr:colOff>177800</xdr:colOff>
      <xdr:row>75</xdr:row>
      <xdr:rowOff>104140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4612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46799</xdr:rowOff>
    </xdr:from>
    <xdr:to>
      <xdr:col>85</xdr:col>
      <xdr:colOff>177800</xdr:colOff>
      <xdr:row>74</xdr:row>
      <xdr:rowOff>148399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69676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112738</xdr:rowOff>
    </xdr:from>
    <xdr:to>
      <xdr:col>81</xdr:col>
      <xdr:colOff>101600</xdr:colOff>
      <xdr:row>75</xdr:row>
      <xdr:rowOff>42888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59415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166268</xdr:rowOff>
    </xdr:from>
    <xdr:to>
      <xdr:col>76</xdr:col>
      <xdr:colOff>165100</xdr:colOff>
      <xdr:row>75</xdr:row>
      <xdr:rowOff>96418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87545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36576</xdr:rowOff>
    </xdr:from>
    <xdr:to>
      <xdr:col>72</xdr:col>
      <xdr:colOff>38100</xdr:colOff>
      <xdr:row>75</xdr:row>
      <xdr:rowOff>138176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129303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53340</xdr:rowOff>
    </xdr:from>
    <xdr:to>
      <xdr:col>67</xdr:col>
      <xdr:colOff>101600</xdr:colOff>
      <xdr:row>75</xdr:row>
      <xdr:rowOff>154939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30452</xdr:rowOff>
    </xdr:from>
    <xdr:to>
      <xdr:col>85</xdr:col>
      <xdr:colOff>127000</xdr:colOff>
      <xdr:row>97</xdr:row>
      <xdr:rowOff>53930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89652"/>
          <a:ext cx="838200" cy="19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30452</xdr:rowOff>
    </xdr:from>
    <xdr:to>
      <xdr:col>81</xdr:col>
      <xdr:colOff>50800</xdr:colOff>
      <xdr:row>96</xdr:row>
      <xdr:rowOff>120498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89652"/>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120498</xdr:rowOff>
    </xdr:from>
    <xdr:to>
      <xdr:col>76</xdr:col>
      <xdr:colOff>114300</xdr:colOff>
      <xdr:row>97</xdr:row>
      <xdr:rowOff>99329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79698"/>
          <a:ext cx="889000" cy="1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107628</xdr:rowOff>
    </xdr:from>
    <xdr:to>
      <xdr:col>71</xdr:col>
      <xdr:colOff>177800</xdr:colOff>
      <xdr:row>97</xdr:row>
      <xdr:rowOff>99329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66828"/>
          <a:ext cx="889000" cy="1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3130</xdr:rowOff>
    </xdr:from>
    <xdr:to>
      <xdr:col>85</xdr:col>
      <xdr:colOff>177800</xdr:colOff>
      <xdr:row>97</xdr:row>
      <xdr:rowOff>104730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153007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151102</xdr:rowOff>
    </xdr:from>
    <xdr:to>
      <xdr:col>81</xdr:col>
      <xdr:colOff>101600</xdr:colOff>
      <xdr:row>96</xdr:row>
      <xdr:rowOff>81252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97779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1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69698</xdr:rowOff>
    </xdr:from>
    <xdr:to>
      <xdr:col>76</xdr:col>
      <xdr:colOff>165100</xdr:colOff>
      <xdr:row>96</xdr:row>
      <xdr:rowOff>171298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48529</xdr:rowOff>
    </xdr:from>
    <xdr:to>
      <xdr:col>72</xdr:col>
      <xdr:colOff>38100</xdr:colOff>
      <xdr:row>97</xdr:row>
      <xdr:rowOff>150129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141256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7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56828</xdr:rowOff>
    </xdr:from>
    <xdr:to>
      <xdr:col>67</xdr:col>
      <xdr:colOff>101600</xdr:colOff>
      <xdr:row>96</xdr:row>
      <xdr:rowOff>158428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3505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140789</xdr:rowOff>
    </xdr:from>
    <xdr:to>
      <xdr:col>116</xdr:col>
      <xdr:colOff>63500</xdr:colOff>
      <xdr:row>37</xdr:row>
      <xdr:rowOff>148408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8443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148408</xdr:rowOff>
    </xdr:from>
    <xdr:to>
      <xdr:col>111</xdr:col>
      <xdr:colOff>177800</xdr:colOff>
      <xdr:row>38</xdr:row>
      <xdr:rowOff>84836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92058"/>
          <a:ext cx="8890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84836</xdr:rowOff>
    </xdr:from>
    <xdr:to>
      <xdr:col>107</xdr:col>
      <xdr:colOff>50800</xdr:colOff>
      <xdr:row>38</xdr:row>
      <xdr:rowOff>113030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9993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113030</xdr:rowOff>
    </xdr:from>
    <xdr:to>
      <xdr:col>102</xdr:col>
      <xdr:colOff>114300</xdr:colOff>
      <xdr:row>38</xdr:row>
      <xdr:rowOff>119562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281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126891</xdr:rowOff>
    </xdr:from>
    <xdr:to>
      <xdr:col>98</xdr:col>
      <xdr:colOff>38100</xdr:colOff>
      <xdr:row>39</xdr:row>
      <xdr:rowOff>57041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48168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89989</xdr:rowOff>
    </xdr:from>
    <xdr:to>
      <xdr:col>116</xdr:col>
      <xdr:colOff>114300</xdr:colOff>
      <xdr:row>38</xdr:row>
      <xdr:rowOff>20138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33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112866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8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97608</xdr:rowOff>
    </xdr:from>
    <xdr:to>
      <xdr:col>112</xdr:col>
      <xdr:colOff>38100</xdr:colOff>
      <xdr:row>38</xdr:row>
      <xdr:rowOff>27758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44285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1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126763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62230</xdr:rowOff>
    </xdr:from>
    <xdr:to>
      <xdr:col>102</xdr:col>
      <xdr:colOff>165100</xdr:colOff>
      <xdr:row>38</xdr:row>
      <xdr:rowOff>163830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154957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68762</xdr:rowOff>
    </xdr:from>
    <xdr:to>
      <xdr:col>98</xdr:col>
      <xdr:colOff>38100</xdr:colOff>
      <xdr:row>38</xdr:row>
      <xdr:rowOff>170362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15438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3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59157</xdr:rowOff>
    </xdr:from>
    <xdr:to>
      <xdr:col>116</xdr:col>
      <xdr:colOff>63500</xdr:colOff>
      <xdr:row>57</xdr:row>
      <xdr:rowOff>88379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31807"/>
          <a:ext cx="8382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84455</xdr:rowOff>
    </xdr:from>
    <xdr:to>
      <xdr:col>111</xdr:col>
      <xdr:colOff>177800</xdr:colOff>
      <xdr:row>57</xdr:row>
      <xdr:rowOff>88379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85710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84455</xdr:rowOff>
    </xdr:from>
    <xdr:to>
      <xdr:col>107</xdr:col>
      <xdr:colOff>50800</xdr:colOff>
      <xdr:row>57</xdr:row>
      <xdr:rowOff>96647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85710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96647</xdr:rowOff>
    </xdr:from>
    <xdr:to>
      <xdr:col>102</xdr:col>
      <xdr:colOff>114300</xdr:colOff>
      <xdr:row>57</xdr:row>
      <xdr:rowOff>98399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69297"/>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8357</xdr:rowOff>
    </xdr:from>
    <xdr:to>
      <xdr:col>116</xdr:col>
      <xdr:colOff>114300</xdr:colOff>
      <xdr:row>57</xdr:row>
      <xdr:rowOff>109957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31234</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37579</xdr:rowOff>
    </xdr:from>
    <xdr:to>
      <xdr:col>112</xdr:col>
      <xdr:colOff>38100</xdr:colOff>
      <xdr:row>57</xdr:row>
      <xdr:rowOff>139179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155706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33655</xdr:rowOff>
    </xdr:from>
    <xdr:to>
      <xdr:col>107</xdr:col>
      <xdr:colOff>101600</xdr:colOff>
      <xdr:row>57</xdr:row>
      <xdr:rowOff>135255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151782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8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45847</xdr:rowOff>
    </xdr:from>
    <xdr:to>
      <xdr:col>102</xdr:col>
      <xdr:colOff>165100</xdr:colOff>
      <xdr:row>57</xdr:row>
      <xdr:rowOff>147447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163974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9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47599</xdr:rowOff>
    </xdr:from>
    <xdr:to>
      <xdr:col>98</xdr:col>
      <xdr:colOff>38100</xdr:colOff>
      <xdr:row>57</xdr:row>
      <xdr:rowOff>149199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165726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5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101829</xdr:rowOff>
    </xdr:from>
    <xdr:to>
      <xdr:col>116</xdr:col>
      <xdr:colOff>63500</xdr:colOff>
      <xdr:row>75</xdr:row>
      <xdr:rowOff>140748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60579"/>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140748</xdr:rowOff>
    </xdr:from>
    <xdr:to>
      <xdr:col>111</xdr:col>
      <xdr:colOff>177800</xdr:colOff>
      <xdr:row>75</xdr:row>
      <xdr:rowOff>152597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9949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152597</xdr:rowOff>
    </xdr:from>
    <xdr:to>
      <xdr:col>107</xdr:col>
      <xdr:colOff>50800</xdr:colOff>
      <xdr:row>76</xdr:row>
      <xdr:rowOff>5531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1134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168542</xdr:rowOff>
    </xdr:from>
    <xdr:to>
      <xdr:col>102</xdr:col>
      <xdr:colOff>114300</xdr:colOff>
      <xdr:row>76</xdr:row>
      <xdr:rowOff>5531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2729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90824</xdr:rowOff>
    </xdr:from>
    <xdr:to>
      <xdr:col>98</xdr:col>
      <xdr:colOff>38100</xdr:colOff>
      <xdr:row>77</xdr:row>
      <xdr:rowOff>20974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51029</xdr:rowOff>
    </xdr:from>
    <xdr:to>
      <xdr:col>116</xdr:col>
      <xdr:colOff>114300</xdr:colOff>
      <xdr:row>75</xdr:row>
      <xdr:rowOff>152629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73906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89948</xdr:rowOff>
    </xdr:from>
    <xdr:to>
      <xdr:col>112</xdr:col>
      <xdr:colOff>38100</xdr:colOff>
      <xdr:row>76</xdr:row>
      <xdr:rowOff>20098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36625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101797</xdr:rowOff>
    </xdr:from>
    <xdr:to>
      <xdr:col>107</xdr:col>
      <xdr:colOff>101600</xdr:colOff>
      <xdr:row>76</xdr:row>
      <xdr:rowOff>31947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48474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126181</xdr:rowOff>
    </xdr:from>
    <xdr:to>
      <xdr:col>102</xdr:col>
      <xdr:colOff>165100</xdr:colOff>
      <xdr:row>76</xdr:row>
      <xdr:rowOff>56331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117742</xdr:rowOff>
    </xdr:from>
    <xdr:to>
      <xdr:col>98</xdr:col>
      <xdr:colOff>38100</xdr:colOff>
      <xdr:row>76</xdr:row>
      <xdr:rowOff>47892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64419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a:t>
          </a:r>
          <a:r>
            <a:rPr kumimoji="1" lang="en-US" altLang="ja-JP" sz="1100">
              <a:latin typeface="ＭＳ Ｐゴシック" panose="020B0600070205080204" pitchFamily="50" charset="-128"/>
              <a:ea typeface="ＭＳ Ｐゴシック" panose="020B0600070205080204" pitchFamily="50" charset="-128"/>
            </a:rPr>
            <a:t>27,096,648</a:t>
          </a:r>
          <a:r>
            <a:rPr kumimoji="1" lang="ja-JP" altLang="en-US" sz="1100">
              <a:latin typeface="ＭＳ Ｐゴシック" panose="020B0600070205080204" pitchFamily="50" charset="-128"/>
              <a:ea typeface="ＭＳ Ｐゴシック" panose="020B0600070205080204" pitchFamily="50" charset="-128"/>
            </a:rPr>
            <a:t>千円で、住民一人当たりは前年度から</a:t>
          </a:r>
          <a:r>
            <a:rPr kumimoji="1" lang="en-US" altLang="ja-JP" sz="1100">
              <a:latin typeface="ＭＳ Ｐゴシック" panose="020B0600070205080204" pitchFamily="50" charset="-128"/>
              <a:ea typeface="ＭＳ Ｐゴシック" panose="020B0600070205080204" pitchFamily="50" charset="-128"/>
            </a:rPr>
            <a:t>6,824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518,269</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連続して増加している。これは賃金等労務単価の上昇、体育施設等の公共施設への指定管理者制度の導入や留守家庭児童会運営委託等の外部委託の推進等によるもので、今後も増加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扶助費については、障害福祉サービス等給付費や児童扶養手当費等の増により前年度比</a:t>
          </a:r>
          <a:r>
            <a:rPr kumimoji="1" lang="en-US" altLang="ja-JP" sz="1100">
              <a:latin typeface="ＭＳ Ｐゴシック" panose="020B0600070205080204" pitchFamily="50" charset="-128"/>
              <a:ea typeface="ＭＳ Ｐゴシック" panose="020B0600070205080204" pitchFamily="50" charset="-128"/>
            </a:rPr>
            <a:t>4,128</a:t>
          </a:r>
          <a:r>
            <a:rPr kumimoji="1" lang="ja-JP" altLang="en-US" sz="1100">
              <a:latin typeface="ＭＳ Ｐゴシック" panose="020B0600070205080204" pitchFamily="50" charset="-128"/>
              <a:ea typeface="ＭＳ Ｐゴシック" panose="020B0600070205080204" pitchFamily="50" charset="-128"/>
            </a:rPr>
            <a:t>円の増となっており、高齢化率の上昇に伴い増加することが見込まれる。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補助費等については、下水道公営企業への操出金や能代山本広域市町村圏組合への負担金等の増により</a:t>
          </a:r>
          <a:r>
            <a:rPr kumimoji="1" lang="en-US" altLang="ja-JP" sz="1100">
              <a:latin typeface="ＭＳ Ｐゴシック" panose="020B0600070205080204" pitchFamily="50" charset="-128"/>
              <a:ea typeface="ＭＳ Ｐゴシック" panose="020B0600070205080204" pitchFamily="50" charset="-128"/>
            </a:rPr>
            <a:t>5,045</a:t>
          </a:r>
          <a:r>
            <a:rPr kumimoji="1" lang="ja-JP" altLang="en-US" sz="1100">
              <a:latin typeface="ＭＳ Ｐゴシック" panose="020B0600070205080204" pitchFamily="50" charset="-128"/>
              <a:ea typeface="ＭＳ Ｐゴシック" panose="020B0600070205080204" pitchFamily="50" charset="-128"/>
            </a:rPr>
            <a:t>円の増となっており、今後のごみ処理施設の更新に伴い大幅な増加が見込まれる。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公債費については、庁舎整備事業に伴う元金償還が本格化したことに</a:t>
          </a:r>
          <a:r>
            <a:rPr kumimoji="1" lang="ja-JP" altLang="en-US" sz="1100">
              <a:solidFill>
                <a:schemeClr val="tx1"/>
              </a:solidFill>
              <a:latin typeface="ＭＳ Ｐゴシック" panose="020B0600070205080204" pitchFamily="50" charset="-128"/>
              <a:ea typeface="ＭＳ Ｐゴシック" panose="020B0600070205080204" pitchFamily="50" charset="-128"/>
            </a:rPr>
            <a:t>よる増により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5,192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円の増となっており、今後のごみ処理施設の更新に伴い大幅な増加が見込まれる。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貸付金については、奨学金等の貸付金の増で前年度比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767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円の増、操出金については、能代市介護保険特別会計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保険事業勘定</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等</a:t>
          </a:r>
          <a:r>
            <a:rPr kumimoji="1" lang="ja-JP" altLang="en-US" sz="1100">
              <a:latin typeface="ＭＳ Ｐゴシック" panose="020B0600070205080204" pitchFamily="50" charset="-128"/>
              <a:ea typeface="ＭＳ Ｐゴシック" panose="020B0600070205080204" pitchFamily="50" charset="-128"/>
            </a:rPr>
            <a:t>への操出金の増で前年度比</a:t>
          </a:r>
          <a:r>
            <a:rPr kumimoji="1" lang="en-US" altLang="ja-JP" sz="1100">
              <a:latin typeface="ＭＳ Ｐゴシック" panose="020B0600070205080204" pitchFamily="50" charset="-128"/>
              <a:ea typeface="ＭＳ Ｐゴシック" panose="020B0600070205080204" pitchFamily="50" charset="-128"/>
            </a:rPr>
            <a:t>2,043</a:t>
          </a:r>
          <a:r>
            <a:rPr kumimoji="1" lang="ja-JP" altLang="en-US" sz="1100">
              <a:latin typeface="ＭＳ Ｐゴシック" panose="020B0600070205080204" pitchFamily="50" charset="-128"/>
              <a:ea typeface="ＭＳ Ｐゴシック" panose="020B0600070205080204" pitchFamily="50" charset="-128"/>
            </a:rPr>
            <a:t>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年度の道の駅ふたついの土地売払収入がなくなったことにより、減債基金等への積立金が前年度比</a:t>
          </a:r>
          <a:r>
            <a:rPr kumimoji="1" lang="en-US" altLang="ja-JP" sz="1100">
              <a:latin typeface="ＭＳ Ｐゴシック" panose="020B0600070205080204" pitchFamily="50" charset="-128"/>
              <a:ea typeface="ＭＳ Ｐゴシック" panose="020B0600070205080204" pitchFamily="50" charset="-128"/>
            </a:rPr>
            <a:t>5,240</a:t>
          </a:r>
          <a:r>
            <a:rPr kumimoji="1" lang="ja-JP" altLang="en-US" sz="1100">
              <a:latin typeface="ＭＳ Ｐゴシック" panose="020B0600070205080204" pitchFamily="50" charset="-128"/>
              <a:ea typeface="ＭＳ Ｐゴシック" panose="020B0600070205080204" pitchFamily="50" charset="-128"/>
            </a:rPr>
            <a:t>円の減となった。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52,283
52,032
426.95
27,869,418
27,096,648
662,685
15,652,699
32,414,604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120040</xdr:rowOff>
    </xdr:from>
    <xdr:to>
      <xdr:col>24</xdr:col>
      <xdr:colOff>63500</xdr:colOff>
      <xdr:row>33</xdr:row>
      <xdr:rowOff>136499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789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21742</xdr:rowOff>
    </xdr:from>
    <xdr:to>
      <xdr:col>19</xdr:col>
      <xdr:colOff>177800</xdr:colOff>
      <xdr:row>33</xdr:row>
      <xdr:rowOff>120040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7959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xdr:rowOff>
    </xdr:from>
    <xdr:to>
      <xdr:col>15</xdr:col>
      <xdr:colOff>50800</xdr:colOff>
      <xdr:row>33</xdr:row>
      <xdr:rowOff>21742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039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24486</xdr:rowOff>
    </xdr:from>
    <xdr:to>
      <xdr:col>10</xdr:col>
      <xdr:colOff>114300</xdr:colOff>
      <xdr:row>33</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0886"/>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85699</xdr:rowOff>
    </xdr:from>
    <xdr:to>
      <xdr:col>24</xdr:col>
      <xdr:colOff>114300</xdr:colOff>
      <xdr:row>34</xdr:row>
      <xdr:rowOff>15849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108576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69240</xdr:rowOff>
    </xdr:from>
    <xdr:to>
      <xdr:col>20</xdr:col>
      <xdr:colOff>38100</xdr:colOff>
      <xdr:row>33</xdr:row>
      <xdr:rowOff>170840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142392</xdr:rowOff>
    </xdr:from>
    <xdr:to>
      <xdr:col>15</xdr:col>
      <xdr:colOff>101600</xdr:colOff>
      <xdr:row>33</xdr:row>
      <xdr:rowOff>72542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89069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145136</xdr:rowOff>
    </xdr:from>
    <xdr:to>
      <xdr:col>6</xdr:col>
      <xdr:colOff>38100</xdr:colOff>
      <xdr:row>32</xdr:row>
      <xdr:rowOff>75286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171163</xdr:rowOff>
    </xdr:from>
    <xdr:to>
      <xdr:col>24</xdr:col>
      <xdr:colOff>63500</xdr:colOff>
      <xdr:row>56</xdr:row>
      <xdr:rowOff>122464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0913"/>
          <a:ext cx="838200" cy="1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97165</xdr:rowOff>
    </xdr:from>
    <xdr:to>
      <xdr:col>19</xdr:col>
      <xdr:colOff>177800</xdr:colOff>
      <xdr:row>55</xdr:row>
      <xdr:rowOff>171163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26915"/>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134770</xdr:rowOff>
    </xdr:from>
    <xdr:to>
      <xdr:col>15</xdr:col>
      <xdr:colOff>50800</xdr:colOff>
      <xdr:row>55</xdr:row>
      <xdr:rowOff>97165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393070"/>
          <a:ext cx="889000" cy="1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134770</xdr:rowOff>
    </xdr:from>
    <xdr:to>
      <xdr:col>10</xdr:col>
      <xdr:colOff>114300</xdr:colOff>
      <xdr:row>55</xdr:row>
      <xdr:rowOff>109700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93070"/>
          <a:ext cx="8890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107074</xdr:rowOff>
    </xdr:from>
    <xdr:to>
      <xdr:col>6</xdr:col>
      <xdr:colOff>38100</xdr:colOff>
      <xdr:row>57</xdr:row>
      <xdr:rowOff>37224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71664</xdr:rowOff>
    </xdr:from>
    <xdr:to>
      <xdr:col>24</xdr:col>
      <xdr:colOff>114300</xdr:colOff>
      <xdr:row>57</xdr:row>
      <xdr:rowOff>1814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50091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120363</xdr:rowOff>
    </xdr:from>
    <xdr:to>
      <xdr:col>20</xdr:col>
      <xdr:colOff>38100</xdr:colOff>
      <xdr:row>56</xdr:row>
      <xdr:rowOff>50513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67040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46365</xdr:rowOff>
    </xdr:from>
    <xdr:to>
      <xdr:col>15</xdr:col>
      <xdr:colOff>101600</xdr:colOff>
      <xdr:row>55</xdr:row>
      <xdr:rowOff>147965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164492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83970</xdr:rowOff>
    </xdr:from>
    <xdr:to>
      <xdr:col>10</xdr:col>
      <xdr:colOff>165100</xdr:colOff>
      <xdr:row>55</xdr:row>
      <xdr:rowOff>14120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30647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1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58900</xdr:rowOff>
    </xdr:from>
    <xdr:to>
      <xdr:col>6</xdr:col>
      <xdr:colOff>38100</xdr:colOff>
      <xdr:row>55</xdr:row>
      <xdr:rowOff>160500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75336</xdr:rowOff>
    </xdr:from>
    <xdr:to>
      <xdr:col>24</xdr:col>
      <xdr:colOff>63500</xdr:colOff>
      <xdr:row>75</xdr:row>
      <xdr:rowOff>10287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62636"/>
          <a:ext cx="838200" cy="1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89916</xdr:rowOff>
    </xdr:from>
    <xdr:to>
      <xdr:col>19</xdr:col>
      <xdr:colOff>177800</xdr:colOff>
      <xdr:row>75</xdr:row>
      <xdr:rowOff>10287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7721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89916</xdr:rowOff>
    </xdr:from>
    <xdr:to>
      <xdr:col>15</xdr:col>
      <xdr:colOff>50800</xdr:colOff>
      <xdr:row>74</xdr:row>
      <xdr:rowOff>170421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77216"/>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170421</xdr:rowOff>
    </xdr:from>
    <xdr:to>
      <xdr:col>10</xdr:col>
      <xdr:colOff>114300</xdr:colOff>
      <xdr:row>75</xdr:row>
      <xdr:rowOff>95758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7721"/>
          <a:ext cx="889000" cy="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68884</xdr:rowOff>
    </xdr:from>
    <xdr:to>
      <xdr:col>6</xdr:col>
      <xdr:colOff>38100</xdr:colOff>
      <xdr:row>77</xdr:row>
      <xdr:rowOff>170484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24536</xdr:rowOff>
    </xdr:from>
    <xdr:to>
      <xdr:col>24</xdr:col>
      <xdr:colOff>114300</xdr:colOff>
      <xdr:row>74</xdr:row>
      <xdr:rowOff>126136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47413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130937</xdr:rowOff>
    </xdr:from>
    <xdr:to>
      <xdr:col>20</xdr:col>
      <xdr:colOff>38100</xdr:colOff>
      <xdr:row>75</xdr:row>
      <xdr:rowOff>61087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77614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39116</xdr:rowOff>
    </xdr:from>
    <xdr:to>
      <xdr:col>15</xdr:col>
      <xdr:colOff>101600</xdr:colOff>
      <xdr:row>74</xdr:row>
      <xdr:rowOff>140716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119621</xdr:rowOff>
    </xdr:from>
    <xdr:to>
      <xdr:col>10</xdr:col>
      <xdr:colOff>165100</xdr:colOff>
      <xdr:row>75</xdr:row>
      <xdr:rowOff>49771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44958</xdr:rowOff>
    </xdr:from>
    <xdr:to>
      <xdr:col>6</xdr:col>
      <xdr:colOff>38100</xdr:colOff>
      <xdr:row>75</xdr:row>
      <xdr:rowOff>146558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163085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89255</xdr:rowOff>
    </xdr:from>
    <xdr:to>
      <xdr:col>24</xdr:col>
      <xdr:colOff>63500</xdr:colOff>
      <xdr:row>96</xdr:row>
      <xdr:rowOff>142380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8455"/>
          <a:ext cx="8382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139548</xdr:rowOff>
    </xdr:from>
    <xdr:to>
      <xdr:col>19</xdr:col>
      <xdr:colOff>177800</xdr:colOff>
      <xdr:row>96</xdr:row>
      <xdr:rowOff>142380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874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121616</xdr:rowOff>
    </xdr:from>
    <xdr:to>
      <xdr:col>15</xdr:col>
      <xdr:colOff>50800</xdr:colOff>
      <xdr:row>96</xdr:row>
      <xdr:rowOff>139548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081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121616</xdr:rowOff>
    </xdr:from>
    <xdr:to>
      <xdr:col>10</xdr:col>
      <xdr:colOff>114300</xdr:colOff>
      <xdr:row>97</xdr:row>
      <xdr:rowOff>2070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0816"/>
          <a:ext cx="889000" cy="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107544</xdr:rowOff>
    </xdr:from>
    <xdr:to>
      <xdr:col>6</xdr:col>
      <xdr:colOff>38100</xdr:colOff>
      <xdr:row>97</xdr:row>
      <xdr:rowOff>37694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38455</xdr:rowOff>
    </xdr:from>
    <xdr:to>
      <xdr:col>24</xdr:col>
      <xdr:colOff>114300</xdr:colOff>
      <xdr:row>96</xdr:row>
      <xdr:rowOff>140055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91580</xdr:rowOff>
    </xdr:from>
    <xdr:to>
      <xdr:col>20</xdr:col>
      <xdr:colOff>38100</xdr:colOff>
      <xdr:row>97</xdr:row>
      <xdr:rowOff>21730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88748</xdr:rowOff>
    </xdr:from>
    <xdr:to>
      <xdr:col>15</xdr:col>
      <xdr:colOff>101600</xdr:colOff>
      <xdr:row>97</xdr:row>
      <xdr:rowOff>18898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70816</xdr:rowOff>
    </xdr:from>
    <xdr:to>
      <xdr:col>10</xdr:col>
      <xdr:colOff>165100</xdr:colOff>
      <xdr:row>97</xdr:row>
      <xdr:rowOff>966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163543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122720</xdr:rowOff>
    </xdr:from>
    <xdr:to>
      <xdr:col>6</xdr:col>
      <xdr:colOff>38100</xdr:colOff>
      <xdr:row>97</xdr:row>
      <xdr:rowOff>52870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43997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64262</xdr:rowOff>
    </xdr:from>
    <xdr:to>
      <xdr:col>55</xdr:col>
      <xdr:colOff>0</xdr:colOff>
      <xdr:row>37</xdr:row>
      <xdr:rowOff>137414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079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64262</xdr:rowOff>
    </xdr:from>
    <xdr:to>
      <xdr:col>50</xdr:col>
      <xdr:colOff>114300</xdr:colOff>
      <xdr:row>38</xdr:row>
      <xdr:rowOff>8255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07912"/>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xdr:rowOff>
    </xdr:from>
    <xdr:to>
      <xdr:col>45</xdr:col>
      <xdr:colOff>177800</xdr:colOff>
      <xdr:row>38</xdr:row>
      <xdr:rowOff>15113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33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15113</xdr:rowOff>
    </xdr:from>
    <xdr:to>
      <xdr:col>41</xdr:col>
      <xdr:colOff>50800</xdr:colOff>
      <xdr:row>38</xdr:row>
      <xdr:rowOff>27305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3021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86614</xdr:rowOff>
    </xdr:from>
    <xdr:to>
      <xdr:col>55</xdr:col>
      <xdr:colOff>50800</xdr:colOff>
      <xdr:row>38</xdr:row>
      <xdr:rowOff>16764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65041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xdr:rowOff>
    </xdr:from>
    <xdr:to>
      <xdr:col>50</xdr:col>
      <xdr:colOff>165100</xdr:colOff>
      <xdr:row>37</xdr:row>
      <xdr:rowOff>115062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131589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128905</xdr:rowOff>
    </xdr:from>
    <xdr:to>
      <xdr:col>46</xdr:col>
      <xdr:colOff>38100</xdr:colOff>
      <xdr:row>38</xdr:row>
      <xdr:rowOff>59055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50182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135763</xdr:rowOff>
    </xdr:from>
    <xdr:to>
      <xdr:col>41</xdr:col>
      <xdr:colOff>101600</xdr:colOff>
      <xdr:row>38</xdr:row>
      <xdr:rowOff>65913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69232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109182</xdr:rowOff>
    </xdr:from>
    <xdr:to>
      <xdr:col>55</xdr:col>
      <xdr:colOff>0</xdr:colOff>
      <xdr:row>56</xdr:row>
      <xdr:rowOff>111296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10382"/>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111296</xdr:rowOff>
    </xdr:from>
    <xdr:to>
      <xdr:col>50</xdr:col>
      <xdr:colOff>114300</xdr:colOff>
      <xdr:row>56</xdr:row>
      <xdr:rowOff>124670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12496"/>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124670</xdr:rowOff>
    </xdr:from>
    <xdr:to>
      <xdr:col>45</xdr:col>
      <xdr:colOff>177800</xdr:colOff>
      <xdr:row>57</xdr:row>
      <xdr:rowOff>11017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25870"/>
          <a:ext cx="8890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11017</xdr:rowOff>
    </xdr:from>
    <xdr:to>
      <xdr:col>41</xdr:col>
      <xdr:colOff>50800</xdr:colOff>
      <xdr:row>57</xdr:row>
      <xdr:rowOff>32239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8366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58382</xdr:rowOff>
    </xdr:from>
    <xdr:to>
      <xdr:col>55</xdr:col>
      <xdr:colOff>50800</xdr:colOff>
      <xdr:row>56</xdr:row>
      <xdr:rowOff>159982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81259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60496</xdr:rowOff>
    </xdr:from>
    <xdr:to>
      <xdr:col>50</xdr:col>
      <xdr:colOff>165100</xdr:colOff>
      <xdr:row>56</xdr:row>
      <xdr:rowOff>162096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153223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73870</xdr:rowOff>
    </xdr:from>
    <xdr:to>
      <xdr:col>46</xdr:col>
      <xdr:colOff>38100</xdr:colOff>
      <xdr:row>57</xdr:row>
      <xdr:rowOff>4020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166597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131667</xdr:rowOff>
    </xdr:from>
    <xdr:to>
      <xdr:col>41</xdr:col>
      <xdr:colOff>101600</xdr:colOff>
      <xdr:row>57</xdr:row>
      <xdr:rowOff>61817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52944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152889</xdr:rowOff>
    </xdr:from>
    <xdr:to>
      <xdr:col>36</xdr:col>
      <xdr:colOff>165100</xdr:colOff>
      <xdr:row>57</xdr:row>
      <xdr:rowOff>83039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99566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18732</xdr:rowOff>
    </xdr:from>
    <xdr:to>
      <xdr:col>55</xdr:col>
      <xdr:colOff>0</xdr:colOff>
      <xdr:row>74</xdr:row>
      <xdr:rowOff>107620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06032"/>
          <a:ext cx="838200" cy="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18732</xdr:rowOff>
    </xdr:from>
    <xdr:to>
      <xdr:col>50</xdr:col>
      <xdr:colOff>114300</xdr:colOff>
      <xdr:row>74</xdr:row>
      <xdr:rowOff>160465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0603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160465</xdr:rowOff>
    </xdr:from>
    <xdr:to>
      <xdr:col>45</xdr:col>
      <xdr:colOff>177800</xdr:colOff>
      <xdr:row>75</xdr:row>
      <xdr:rowOff>8103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4776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126022</xdr:rowOff>
    </xdr:from>
    <xdr:to>
      <xdr:col>41</xdr:col>
      <xdr:colOff>50800</xdr:colOff>
      <xdr:row>75</xdr:row>
      <xdr:rowOff>8103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13322"/>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56820</xdr:rowOff>
    </xdr:from>
    <xdr:to>
      <xdr:col>55</xdr:col>
      <xdr:colOff>50800</xdr:colOff>
      <xdr:row>74</xdr:row>
      <xdr:rowOff>158420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79697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139382</xdr:rowOff>
    </xdr:from>
    <xdr:to>
      <xdr:col>50</xdr:col>
      <xdr:colOff>165100</xdr:colOff>
      <xdr:row>74</xdr:row>
      <xdr:rowOff>69532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86059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109665</xdr:rowOff>
    </xdr:from>
    <xdr:to>
      <xdr:col>46</xdr:col>
      <xdr:colOff>38100</xdr:colOff>
      <xdr:row>75</xdr:row>
      <xdr:rowOff>39815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56342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128753</xdr:rowOff>
    </xdr:from>
    <xdr:to>
      <xdr:col>41</xdr:col>
      <xdr:colOff>101600</xdr:colOff>
      <xdr:row>75</xdr:row>
      <xdr:rowOff>58903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75222</xdr:rowOff>
    </xdr:from>
    <xdr:to>
      <xdr:col>36</xdr:col>
      <xdr:colOff>165100</xdr:colOff>
      <xdr:row>75</xdr:row>
      <xdr:rowOff>5372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21899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135756</xdr:rowOff>
    </xdr:from>
    <xdr:to>
      <xdr:col>55</xdr:col>
      <xdr:colOff>0</xdr:colOff>
      <xdr:row>95</xdr:row>
      <xdr:rowOff>147701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23506"/>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118707</xdr:rowOff>
    </xdr:from>
    <xdr:to>
      <xdr:col>50</xdr:col>
      <xdr:colOff>114300</xdr:colOff>
      <xdr:row>95</xdr:row>
      <xdr:rowOff>147701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06457"/>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78873</xdr:rowOff>
    </xdr:from>
    <xdr:to>
      <xdr:col>45</xdr:col>
      <xdr:colOff>177800</xdr:colOff>
      <xdr:row>95</xdr:row>
      <xdr:rowOff>118707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366623"/>
          <a:ext cx="8890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78873</xdr:rowOff>
    </xdr:from>
    <xdr:to>
      <xdr:col>41</xdr:col>
      <xdr:colOff>50800</xdr:colOff>
      <xdr:row>96</xdr:row>
      <xdr:rowOff>116136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66623"/>
          <a:ext cx="889000" cy="20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104006</xdr:rowOff>
    </xdr:from>
    <xdr:to>
      <xdr:col>36</xdr:col>
      <xdr:colOff>165100</xdr:colOff>
      <xdr:row>97</xdr:row>
      <xdr:rowOff>34156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25283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84956</xdr:rowOff>
    </xdr:from>
    <xdr:to>
      <xdr:col>55</xdr:col>
      <xdr:colOff>50800</xdr:colOff>
      <xdr:row>96</xdr:row>
      <xdr:rowOff>15106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107833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96901</xdr:rowOff>
    </xdr:from>
    <xdr:to>
      <xdr:col>50</xdr:col>
      <xdr:colOff>165100</xdr:colOff>
      <xdr:row>96</xdr:row>
      <xdr:rowOff>27051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43578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67907</xdr:rowOff>
    </xdr:from>
    <xdr:to>
      <xdr:col>46</xdr:col>
      <xdr:colOff>38100</xdr:colOff>
      <xdr:row>95</xdr:row>
      <xdr:rowOff>169507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28073</xdr:rowOff>
    </xdr:from>
    <xdr:to>
      <xdr:col>41</xdr:col>
      <xdr:colOff>101600</xdr:colOff>
      <xdr:row>95</xdr:row>
      <xdr:rowOff>129673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146200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65336</xdr:rowOff>
    </xdr:from>
    <xdr:to>
      <xdr:col>36</xdr:col>
      <xdr:colOff>165100</xdr:colOff>
      <xdr:row>96</xdr:row>
      <xdr:rowOff>166936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9855</xdr:rowOff>
    </xdr:from>
    <xdr:to>
      <xdr:col>85</xdr:col>
      <xdr:colOff>127000</xdr:colOff>
      <xdr:row>35</xdr:row>
      <xdr:rowOff>40031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10605"/>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9855</xdr:rowOff>
    </xdr:from>
    <xdr:to>
      <xdr:col>81</xdr:col>
      <xdr:colOff>50800</xdr:colOff>
      <xdr:row>35</xdr:row>
      <xdr:rowOff>137094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10605"/>
          <a:ext cx="8890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161234</xdr:rowOff>
    </xdr:from>
    <xdr:to>
      <xdr:col>76</xdr:col>
      <xdr:colOff>114300</xdr:colOff>
      <xdr:row>35</xdr:row>
      <xdr:rowOff>137094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90534"/>
          <a:ext cx="889000" cy="14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102164</xdr:rowOff>
    </xdr:from>
    <xdr:to>
      <xdr:col>71</xdr:col>
      <xdr:colOff>177800</xdr:colOff>
      <xdr:row>34</xdr:row>
      <xdr:rowOff>161234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31464"/>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160681</xdr:rowOff>
    </xdr:from>
    <xdr:to>
      <xdr:col>85</xdr:col>
      <xdr:colOff>177800</xdr:colOff>
      <xdr:row>35</xdr:row>
      <xdr:rowOff>90831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130505</xdr:rowOff>
    </xdr:from>
    <xdr:to>
      <xdr:col>81</xdr:col>
      <xdr:colOff>101600</xdr:colOff>
      <xdr:row>35</xdr:row>
      <xdr:rowOff>60655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77182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86294</xdr:rowOff>
    </xdr:from>
    <xdr:to>
      <xdr:col>76</xdr:col>
      <xdr:colOff>165100</xdr:colOff>
      <xdr:row>36</xdr:row>
      <xdr:rowOff>16444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32971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110434</xdr:rowOff>
    </xdr:from>
    <xdr:to>
      <xdr:col>72</xdr:col>
      <xdr:colOff>38100</xdr:colOff>
      <xdr:row>35</xdr:row>
      <xdr:rowOff>40584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57111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51364</xdr:rowOff>
    </xdr:from>
    <xdr:to>
      <xdr:col>67</xdr:col>
      <xdr:colOff>101600</xdr:colOff>
      <xdr:row>34</xdr:row>
      <xdr:rowOff>152964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169491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90159</xdr:rowOff>
    </xdr:from>
    <xdr:to>
      <xdr:col>85</xdr:col>
      <xdr:colOff>127000</xdr:colOff>
      <xdr:row>57</xdr:row>
      <xdr:rowOff>46448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91359"/>
          <a:ext cx="838200" cy="1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4450</xdr:rowOff>
    </xdr:from>
    <xdr:to>
      <xdr:col>81</xdr:col>
      <xdr:colOff>50800</xdr:colOff>
      <xdr:row>57</xdr:row>
      <xdr:rowOff>46448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77100"/>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4450</xdr:rowOff>
    </xdr:from>
    <xdr:to>
      <xdr:col>76</xdr:col>
      <xdr:colOff>114300</xdr:colOff>
      <xdr:row>57</xdr:row>
      <xdr:rowOff>86926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77100"/>
          <a:ext cx="889000" cy="8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87873</xdr:rowOff>
    </xdr:from>
    <xdr:to>
      <xdr:col>71</xdr:col>
      <xdr:colOff>177800</xdr:colOff>
      <xdr:row>57</xdr:row>
      <xdr:rowOff>86926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89073"/>
          <a:ext cx="889000" cy="17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39359</xdr:rowOff>
    </xdr:from>
    <xdr:to>
      <xdr:col>85</xdr:col>
      <xdr:colOff>177800</xdr:colOff>
      <xdr:row>56</xdr:row>
      <xdr:rowOff>140959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17786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167098</xdr:rowOff>
    </xdr:from>
    <xdr:to>
      <xdr:col>81</xdr:col>
      <xdr:colOff>101600</xdr:colOff>
      <xdr:row>57</xdr:row>
      <xdr:rowOff>97248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88375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125100</xdr:rowOff>
    </xdr:from>
    <xdr:to>
      <xdr:col>76</xdr:col>
      <xdr:colOff>165100</xdr:colOff>
      <xdr:row>57</xdr:row>
      <xdr:rowOff>55250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46377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36126</xdr:rowOff>
    </xdr:from>
    <xdr:to>
      <xdr:col>72</xdr:col>
      <xdr:colOff>38100</xdr:colOff>
      <xdr:row>57</xdr:row>
      <xdr:rowOff>137726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37073</xdr:rowOff>
    </xdr:from>
    <xdr:to>
      <xdr:col>67</xdr:col>
      <xdr:colOff>101600</xdr:colOff>
      <xdr:row>56</xdr:row>
      <xdr:rowOff>138673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155200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97137</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1687"/>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96059</xdr:rowOff>
    </xdr:from>
    <xdr:to>
      <xdr:col>81</xdr:col>
      <xdr:colOff>50800</xdr:colOff>
      <xdr:row>79</xdr:row>
      <xdr:rowOff>97137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0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96059</xdr:rowOff>
    </xdr:from>
    <xdr:to>
      <xdr:col>76</xdr:col>
      <xdr:colOff>114300</xdr:colOff>
      <xdr:row>79</xdr:row>
      <xdr:rowOff>97746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0609"/>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95483</xdr:rowOff>
    </xdr:from>
    <xdr:to>
      <xdr:col>71</xdr:col>
      <xdr:colOff>177800</xdr:colOff>
      <xdr:row>79</xdr:row>
      <xdr:rowOff>97746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003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43126</xdr:rowOff>
    </xdr:from>
    <xdr:to>
      <xdr:col>67</xdr:col>
      <xdr:colOff>101600</xdr:colOff>
      <xdr:row>79</xdr:row>
      <xdr:rowOff>144726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161253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6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46337</xdr:rowOff>
    </xdr:from>
    <xdr:to>
      <xdr:col>81</xdr:col>
      <xdr:colOff>101600</xdr:colOff>
      <xdr:row>79</xdr:row>
      <xdr:rowOff>147937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139064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3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45259</xdr:rowOff>
    </xdr:from>
    <xdr:to>
      <xdr:col>76</xdr:col>
      <xdr:colOff>165100</xdr:colOff>
      <xdr:row>79</xdr:row>
      <xdr:rowOff>146859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137986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46946</xdr:rowOff>
    </xdr:from>
    <xdr:to>
      <xdr:col>72</xdr:col>
      <xdr:colOff>38100</xdr:colOff>
      <xdr:row>79</xdr:row>
      <xdr:rowOff>148546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139673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44683</xdr:rowOff>
    </xdr:from>
    <xdr:to>
      <xdr:col>67</xdr:col>
      <xdr:colOff>101600</xdr:colOff>
      <xdr:row>79</xdr:row>
      <xdr:rowOff>146283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137410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97600</xdr:rowOff>
    </xdr:from>
    <xdr:to>
      <xdr:col>85</xdr:col>
      <xdr:colOff>127000</xdr:colOff>
      <xdr:row>94</xdr:row>
      <xdr:rowOff>163537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13900"/>
          <a:ext cx="8382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163537</xdr:rowOff>
    </xdr:from>
    <xdr:to>
      <xdr:col>81</xdr:col>
      <xdr:colOff>50800</xdr:colOff>
      <xdr:row>95</xdr:row>
      <xdr:rowOff>45619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79837"/>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45619</xdr:rowOff>
    </xdr:from>
    <xdr:to>
      <xdr:col>76</xdr:col>
      <xdr:colOff>114300</xdr:colOff>
      <xdr:row>95</xdr:row>
      <xdr:rowOff>87376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3336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87376</xdr:rowOff>
    </xdr:from>
    <xdr:to>
      <xdr:col>71</xdr:col>
      <xdr:colOff>177800</xdr:colOff>
      <xdr:row>95</xdr:row>
      <xdr:rowOff>104139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7512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46800</xdr:rowOff>
    </xdr:from>
    <xdr:to>
      <xdr:col>85</xdr:col>
      <xdr:colOff>177800</xdr:colOff>
      <xdr:row>94</xdr:row>
      <xdr:rowOff>148400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69677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112737</xdr:rowOff>
    </xdr:from>
    <xdr:to>
      <xdr:col>81</xdr:col>
      <xdr:colOff>101600</xdr:colOff>
      <xdr:row>95</xdr:row>
      <xdr:rowOff>42887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59414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166269</xdr:rowOff>
    </xdr:from>
    <xdr:to>
      <xdr:col>76</xdr:col>
      <xdr:colOff>165100</xdr:colOff>
      <xdr:row>95</xdr:row>
      <xdr:rowOff>96419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87546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36576</xdr:rowOff>
    </xdr:from>
    <xdr:to>
      <xdr:col>72</xdr:col>
      <xdr:colOff>38100</xdr:colOff>
      <xdr:row>95</xdr:row>
      <xdr:rowOff>138176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129303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53339</xdr:rowOff>
    </xdr:from>
    <xdr:to>
      <xdr:col>67</xdr:col>
      <xdr:colOff>101600</xdr:colOff>
      <xdr:row>95</xdr:row>
      <xdr:rowOff>154939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147383</xdr:rowOff>
    </xdr:from>
    <xdr:to>
      <xdr:col>98</xdr:col>
      <xdr:colOff>38100</xdr:colOff>
      <xdr:row>39</xdr:row>
      <xdr:rowOff>77533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94061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16,109</a:t>
          </a:r>
          <a:r>
            <a:rPr kumimoji="1" lang="ja-JP" altLang="en-US" sz="1300">
              <a:latin typeface="ＭＳ Ｐゴシック" panose="020B0600070205080204" pitchFamily="50" charset="-128"/>
              <a:ea typeface="ＭＳ Ｐゴシック" panose="020B0600070205080204" pitchFamily="50" charset="-128"/>
            </a:rPr>
            <a:t>円減少しており、減債基金や財政調整基金積立金等の減少によるものである。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8,378</a:t>
          </a:r>
          <a:r>
            <a:rPr kumimoji="1" lang="ja-JP" altLang="en-US" sz="1300">
              <a:latin typeface="ＭＳ Ｐゴシック" panose="020B0600070205080204" pitchFamily="50" charset="-128"/>
              <a:ea typeface="ＭＳ Ｐゴシック" panose="020B0600070205080204" pitchFamily="50" charset="-128"/>
            </a:rPr>
            <a:t>円増加しており、介護保険特別会計操出金や障害福祉サービス等給付費等の増加によるものである。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7,823</a:t>
          </a:r>
          <a:r>
            <a:rPr kumimoji="1" lang="ja-JP" altLang="en-US" sz="1300">
              <a:latin typeface="ＭＳ Ｐゴシック" panose="020B0600070205080204" pitchFamily="50" charset="-128"/>
              <a:ea typeface="ＭＳ Ｐゴシック" panose="020B0600070205080204" pitchFamily="50" charset="-128"/>
            </a:rPr>
            <a:t>円増加しており、落合テニスコート整備事業費や小中学校の大規模改修等の増加によるものである。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5,192</a:t>
          </a:r>
          <a:r>
            <a:rPr kumimoji="1" lang="ja-JP" altLang="en-US" sz="1300">
              <a:latin typeface="ＭＳ Ｐゴシック" panose="020B0600070205080204" pitchFamily="50" charset="-128"/>
              <a:ea typeface="ＭＳ Ｐゴシック" panose="020B0600070205080204" pitchFamily="50" charset="-128"/>
            </a:rPr>
            <a:t>円増加しており、庁舎建設事業に伴う元金償還が本格的に始まったこと等によるものである。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今後は、高齢化の進行に伴う民生費の増、老朽化している公共施設の維持・更新にかかる各費目の増が見込まれるが、必要な事業は行いながらも、行財政改革</a:t>
          </a:r>
          <a:r>
            <a:rPr kumimoji="1" lang="ja-JP" altLang="en-US" sz="1300">
              <a:solidFill>
                <a:schemeClr val="tx1"/>
              </a:solidFill>
              <a:latin typeface="ＭＳ Ｐゴシック" panose="020B0600070205080204" pitchFamily="50" charset="-128"/>
              <a:ea typeface="ＭＳ Ｐゴシック" panose="020B0600070205080204" pitchFamily="50" charset="-128"/>
            </a:rPr>
            <a:t>や能代市公</a:t>
          </a:r>
          <a:r>
            <a:rPr kumimoji="1" lang="ja-JP" altLang="en-US" sz="1300">
              <a:latin typeface="ＭＳ Ｐゴシック" panose="020B0600070205080204" pitchFamily="50" charset="-128"/>
              <a:ea typeface="ＭＳ Ｐゴシック" panose="020B0600070205080204" pitchFamily="50" charset="-128"/>
            </a:rPr>
            <a:t>共施設等総合管理計画等で事業の取捨選択等を行いながら歳出の抑制に努めていきたい。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財政調整基金については、中期的な見通しのもとに、決算余剰金を中心に積み立てると共に、取り崩し額の抑制に努めているものの、令和元年度は積立額</a:t>
          </a:r>
          <a:r>
            <a:rPr kumimoji="1" lang="en-US" altLang="ja-JP" sz="1050">
              <a:latin typeface="ＭＳ ゴシック" pitchFamily="49" charset="-128"/>
              <a:ea typeface="ＭＳ ゴシック" pitchFamily="49" charset="-128"/>
            </a:rPr>
            <a:t>353,605</a:t>
          </a:r>
          <a:r>
            <a:rPr kumimoji="1" lang="ja-JP" altLang="en-US" sz="1050">
              <a:latin typeface="ＭＳ ゴシック" pitchFamily="49" charset="-128"/>
              <a:ea typeface="ＭＳ ゴシック" pitchFamily="49" charset="-128"/>
            </a:rPr>
            <a:t>千円に対し、取崩額は</a:t>
          </a:r>
          <a:r>
            <a:rPr kumimoji="1" lang="en-US" altLang="ja-JP" sz="1050">
              <a:latin typeface="ＭＳ ゴシック" pitchFamily="49" charset="-128"/>
              <a:ea typeface="ＭＳ ゴシック" pitchFamily="49" charset="-128"/>
            </a:rPr>
            <a:t>929,504</a:t>
          </a:r>
          <a:r>
            <a:rPr kumimoji="1" lang="ja-JP" altLang="en-US" sz="1050">
              <a:latin typeface="ＭＳ ゴシック" pitchFamily="49" charset="-128"/>
              <a:ea typeface="ＭＳ ゴシック" pitchFamily="49" charset="-128"/>
            </a:rPr>
            <a:t>千円であったことから、残高は</a:t>
          </a:r>
          <a:r>
            <a:rPr kumimoji="1" lang="en-US" altLang="ja-JP" sz="1050">
              <a:latin typeface="ＭＳ ゴシック" pitchFamily="49" charset="-128"/>
              <a:ea typeface="ＭＳ ゴシック" pitchFamily="49" charset="-128"/>
            </a:rPr>
            <a:t>5,412,301</a:t>
          </a:r>
          <a:r>
            <a:rPr kumimoji="1" lang="ja-JP" altLang="en-US" sz="1050">
              <a:latin typeface="ＭＳ ゴシック" pitchFamily="49" charset="-128"/>
              <a:ea typeface="ＭＳ ゴシック" pitchFamily="49" charset="-128"/>
            </a:rPr>
            <a:t>千円となり、</a:t>
          </a:r>
          <a:r>
            <a:rPr kumimoji="1" lang="ja-JP" altLang="en-US" sz="1050">
              <a:solidFill>
                <a:schemeClr val="tx1"/>
              </a:solidFill>
              <a:latin typeface="ＭＳ ゴシック" pitchFamily="49" charset="-128"/>
              <a:ea typeface="ＭＳ ゴシック" pitchFamily="49" charset="-128"/>
            </a:rPr>
            <a:t>前年度比</a:t>
          </a:r>
          <a:r>
            <a:rPr kumimoji="1" lang="en-US" altLang="ja-JP" sz="1050">
              <a:solidFill>
                <a:schemeClr val="tx1"/>
              </a:solidFill>
              <a:latin typeface="ＭＳ ゴシック" pitchFamily="49" charset="-128"/>
              <a:ea typeface="ＭＳ ゴシック" pitchFamily="49" charset="-128"/>
            </a:rPr>
            <a:t>575,899</a:t>
          </a:r>
          <a:r>
            <a:rPr kumimoji="1" lang="ja-JP" altLang="en-US" sz="1050">
              <a:solidFill>
                <a:schemeClr val="tx1"/>
              </a:solidFill>
              <a:latin typeface="ＭＳ ゴシック" pitchFamily="49" charset="-128"/>
              <a:ea typeface="ＭＳ ゴシック" pitchFamily="49" charset="-128"/>
            </a:rPr>
            <a:t>千円</a:t>
          </a:r>
          <a:r>
            <a:rPr kumimoji="1" lang="ja-JP" altLang="en-US" sz="1050">
              <a:latin typeface="ＭＳ ゴシック" pitchFamily="49" charset="-128"/>
              <a:ea typeface="ＭＳ ゴシック" pitchFamily="49" charset="-128"/>
            </a:rPr>
            <a:t>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実質収支については、契約差金等の不用額が発生したこと等により</a:t>
          </a:r>
          <a:r>
            <a:rPr kumimoji="1" lang="en-US" altLang="ja-JP" sz="1050">
              <a:latin typeface="ＭＳ ゴシック" pitchFamily="49" charset="-128"/>
              <a:ea typeface="ＭＳ ゴシック" pitchFamily="49" charset="-128"/>
            </a:rPr>
            <a:t>662,685</a:t>
          </a:r>
          <a:r>
            <a:rPr kumimoji="1" lang="ja-JP" altLang="en-US" sz="1050">
              <a:latin typeface="ＭＳ ゴシック" pitchFamily="49" charset="-128"/>
              <a:ea typeface="ＭＳ ゴシック" pitchFamily="49" charset="-128"/>
            </a:rPr>
            <a:t>千円の黒字となっている。前年度の実質収支が</a:t>
          </a:r>
          <a:r>
            <a:rPr kumimoji="1" lang="en-US" altLang="ja-JP" sz="1050">
              <a:latin typeface="ＭＳ ゴシック" pitchFamily="49" charset="-128"/>
              <a:ea typeface="ＭＳ ゴシック" pitchFamily="49" charset="-128"/>
            </a:rPr>
            <a:t>706,641</a:t>
          </a:r>
          <a:r>
            <a:rPr kumimoji="1" lang="ja-JP" altLang="en-US" sz="1050">
              <a:latin typeface="ＭＳ ゴシック" pitchFamily="49" charset="-128"/>
              <a:ea typeface="ＭＳ ゴシック" pitchFamily="49" charset="-128"/>
            </a:rPr>
            <a:t>千円だったことから、令和元年度の単年度収支は</a:t>
          </a:r>
          <a:r>
            <a:rPr kumimoji="1" lang="en-US" altLang="ja-JP" sz="1050">
              <a:latin typeface="ＭＳ ゴシック" pitchFamily="49" charset="-128"/>
              <a:ea typeface="ＭＳ ゴシック" pitchFamily="49" charset="-128"/>
            </a:rPr>
            <a:t>43,956</a:t>
          </a:r>
          <a:r>
            <a:rPr kumimoji="1" lang="ja-JP" altLang="en-US" sz="1050">
              <a:latin typeface="ＭＳ ゴシック" pitchFamily="49" charset="-128"/>
              <a:ea typeface="ＭＳ ゴシック" pitchFamily="49" charset="-128"/>
            </a:rPr>
            <a:t>千円の赤字となった。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これらのことから実質単年度収支は、</a:t>
          </a:r>
          <a:r>
            <a:rPr kumimoji="1" lang="en-US" altLang="ja-JP" sz="1050">
              <a:latin typeface="ＭＳ ゴシック" pitchFamily="49" charset="-128"/>
              <a:ea typeface="ＭＳ ゴシック" pitchFamily="49" charset="-128"/>
            </a:rPr>
            <a:t>619,855</a:t>
          </a:r>
          <a:r>
            <a:rPr kumimoji="1" lang="ja-JP" altLang="en-US" sz="1050">
              <a:latin typeface="ＭＳ ゴシック" pitchFamily="49" charset="-128"/>
              <a:ea typeface="ＭＳ ゴシック" pitchFamily="49" charset="-128"/>
            </a:rPr>
            <a:t>千円の赤字となった。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今後も厳しい財政状況が続くことが予想されることから、適切な財源確保と歳出の精査に取り組み、安定した財政運営に努めていく。</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連結実質赤字比率については、令和元年度においても各会計にて赤字は発生していない。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黒字幅が前年度に比較して減少した主な要因は以下のとおりである。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一般会計においては、歳入歳出差引</a:t>
          </a:r>
          <a:r>
            <a:rPr kumimoji="1" lang="en-US" altLang="ja-JP" sz="1400">
              <a:latin typeface="ＭＳ ゴシック" pitchFamily="49" charset="-128"/>
              <a:ea typeface="ＭＳ ゴシック" pitchFamily="49" charset="-128"/>
            </a:rPr>
            <a:t>772,770</a:t>
          </a:r>
          <a:r>
            <a:rPr kumimoji="1" lang="ja-JP" altLang="en-US" sz="1400">
              <a:latin typeface="ＭＳ ゴシック" pitchFamily="49" charset="-128"/>
              <a:ea typeface="ＭＳ ゴシック" pitchFamily="49" charset="-128"/>
            </a:rPr>
            <a:t>千円の黒字であったが、小中学校整備事業等の繰越事業に伴う翌年度に繰り越すべき財源が前年度比</a:t>
          </a:r>
          <a:r>
            <a:rPr kumimoji="1" lang="en-US" altLang="ja-JP" sz="1400">
              <a:latin typeface="ＭＳ ゴシック" pitchFamily="49" charset="-128"/>
              <a:ea typeface="ＭＳ ゴシック" pitchFamily="49" charset="-128"/>
            </a:rPr>
            <a:t>86,648</a:t>
          </a:r>
          <a:r>
            <a:rPr kumimoji="1" lang="ja-JP" altLang="en-US" sz="1400">
              <a:latin typeface="ＭＳ ゴシック" pitchFamily="49" charset="-128"/>
              <a:ea typeface="ＭＳ ゴシック" pitchFamily="49" charset="-128"/>
            </a:rPr>
            <a:t>千円の増となったことにより、実質収支が</a:t>
          </a:r>
          <a:r>
            <a:rPr kumimoji="1" lang="en-US" altLang="ja-JP" sz="1400">
              <a:latin typeface="ＭＳ ゴシック" pitchFamily="49" charset="-128"/>
              <a:ea typeface="ＭＳ ゴシック" pitchFamily="49" charset="-128"/>
            </a:rPr>
            <a:t>43,956</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能代市介護保険特別会計</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保険事業勘定</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においては、保険給付費が前年度比</a:t>
          </a:r>
          <a:r>
            <a:rPr kumimoji="1" lang="en-US" altLang="ja-JP" sz="1400">
              <a:solidFill>
                <a:schemeClr val="tx1"/>
              </a:solidFill>
              <a:latin typeface="ＭＳ ゴシック" pitchFamily="49" charset="-128"/>
              <a:ea typeface="ＭＳ ゴシック" pitchFamily="49" charset="-128"/>
            </a:rPr>
            <a:t>172,707</a:t>
          </a:r>
          <a:r>
            <a:rPr kumimoji="1" lang="ja-JP" altLang="en-US" sz="1400">
              <a:solidFill>
                <a:schemeClr val="tx1"/>
              </a:solidFill>
              <a:latin typeface="ＭＳ ゴシック" pitchFamily="49" charset="-128"/>
              <a:ea typeface="ＭＳ ゴシック" pitchFamily="49" charset="-128"/>
            </a:rPr>
            <a:t>千円増加したことなどにより実質収支が</a:t>
          </a:r>
          <a:r>
            <a:rPr kumimoji="1" lang="en-US" altLang="ja-JP" sz="1400">
              <a:solidFill>
                <a:schemeClr val="tx1"/>
              </a:solidFill>
              <a:latin typeface="ＭＳ ゴシック" pitchFamily="49" charset="-128"/>
              <a:ea typeface="ＭＳ ゴシック" pitchFamily="49" charset="-128"/>
            </a:rPr>
            <a:t>85,150</a:t>
          </a:r>
          <a:r>
            <a:rPr kumimoji="1" lang="ja-JP" altLang="en-US" sz="1400">
              <a:solidFill>
                <a:schemeClr val="tx1"/>
              </a:solidFill>
              <a:latin typeface="ＭＳ ゴシック" pitchFamily="49" charset="-128"/>
              <a:ea typeface="ＭＳ ゴシック" pitchFamily="49" charset="-128"/>
            </a:rPr>
            <a:t>千円減となった。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能代市国民健康保険特別会計</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事業勘定</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においては、被保険者数の減により国民健康保険税等が前年度比</a:t>
          </a:r>
          <a:r>
            <a:rPr kumimoji="1" lang="en-US" altLang="ja-JP" sz="1400">
              <a:latin typeface="ＭＳ ゴシック" pitchFamily="49" charset="-128"/>
              <a:ea typeface="ＭＳ ゴシック" pitchFamily="49" charset="-128"/>
            </a:rPr>
            <a:t>240,978</a:t>
          </a:r>
          <a:r>
            <a:rPr kumimoji="1" lang="ja-JP" altLang="en-US" sz="1400">
              <a:latin typeface="ＭＳ ゴシック" pitchFamily="49" charset="-128"/>
              <a:ea typeface="ＭＳ ゴシック" pitchFamily="49" charset="-128"/>
            </a:rPr>
            <a:t>千円減少したことにより実質収支が</a:t>
          </a:r>
          <a:r>
            <a:rPr kumimoji="1" lang="en-US" altLang="ja-JP" sz="1400">
              <a:latin typeface="ＭＳ ゴシック" pitchFamily="49" charset="-128"/>
              <a:ea typeface="ＭＳ ゴシック" pitchFamily="49" charset="-128"/>
            </a:rPr>
            <a:t>208,033</a:t>
          </a:r>
          <a:r>
            <a:rPr kumimoji="1" lang="ja-JP" altLang="en-US" sz="1400">
              <a:latin typeface="ＭＳ ゴシック" pitchFamily="49" charset="-128"/>
              <a:ea typeface="ＭＳ ゴシック" pitchFamily="49" charset="-128"/>
            </a:rPr>
            <a:t>千円減となった。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については、引き続き事業の取捨選択や徹底した行財政改革の推進により財政の健全化に努め、比率の改善を図っていく。また、特別会計については、独立採算の原則に立った使用料の改定や確保等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27869418</v>
      </c>
      <c r="BO4" s="462"/>
      <c r="BP4" s="462"/>
      <c r="BQ4" s="462"/>
      <c r="BR4" s="462"/>
      <c r="BS4" s="462"/>
      <c r="BT4" s="462"/>
      <c r="BU4" s="463"/>
      <c r="BV4" s="461">
        <v>27970173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27096648</v>
      </c>
      <c r="BO5" s="467"/>
      <c r="BP5" s="467"/>
      <c r="BQ5" s="467"/>
      <c r="BR5" s="467"/>
      <c r="BS5" s="467"/>
      <c r="BT5" s="467"/>
      <c r="BU5" s="468"/>
      <c r="BV5" s="466">
        <v>27240095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772770</v>
      </c>
      <c r="BO6" s="467"/>
      <c r="BP6" s="467"/>
      <c r="BQ6" s="467"/>
      <c r="BR6" s="467"/>
      <c r="BS6" s="467"/>
      <c r="BT6" s="467"/>
      <c r="BU6" s="468"/>
      <c r="BV6" s="466">
        <v>730078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98.5</v>
      </c>
      <c r="CU6" s="620"/>
      <c r="CV6" s="620"/>
      <c r="CW6" s="620"/>
      <c r="CX6" s="620"/>
      <c r="CY6" s="620"/>
      <c r="CZ6" s="620"/>
      <c r="DA6" s="621"/>
      <c r="DB6" s="619">
        <v>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110085</v>
      </c>
      <c r="BO7" s="467"/>
      <c r="BP7" s="467"/>
      <c r="BQ7" s="467"/>
      <c r="BR7" s="467"/>
      <c r="BS7" s="467"/>
      <c r="BT7" s="467"/>
      <c r="BU7" s="468"/>
      <c r="BV7" s="466">
        <v>23437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15652699</v>
      </c>
      <c r="CU7" s="467"/>
      <c r="CV7" s="467"/>
      <c r="CW7" s="467"/>
      <c r="CX7" s="467"/>
      <c r="CY7" s="467"/>
      <c r="CZ7" s="467"/>
      <c r="DA7" s="468"/>
      <c r="DB7" s="466">
        <v>15511740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101</v>
      </c>
      <c r="AV8" s="524"/>
      <c r="AW8" s="524"/>
      <c r="AX8" s="524"/>
      <c r="AY8" s="446" t="s">
        <v>108</v>
      </c>
      <c r="AZ8" s="447"/>
      <c r="BA8" s="447"/>
      <c r="BB8" s="447"/>
      <c r="BC8" s="447"/>
      <c r="BD8" s="447"/>
      <c r="BE8" s="447"/>
      <c r="BF8" s="447"/>
      <c r="BG8" s="447"/>
      <c r="BH8" s="447"/>
      <c r="BI8" s="447"/>
      <c r="BJ8" s="447"/>
      <c r="BK8" s="447"/>
      <c r="BL8" s="447"/>
      <c r="BM8" s="448"/>
      <c r="BN8" s="466">
        <v>662685</v>
      </c>
      <c r="BO8" s="467"/>
      <c r="BP8" s="467"/>
      <c r="BQ8" s="467"/>
      <c r="BR8" s="467"/>
      <c r="BS8" s="467"/>
      <c r="BT8" s="467"/>
      <c r="BU8" s="468"/>
      <c r="BV8" s="466">
        <v>706641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54730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-43956</v>
      </c>
      <c r="BO9" s="467"/>
      <c r="BP9" s="467"/>
      <c r="BQ9" s="467"/>
      <c r="BR9" s="467"/>
      <c r="BS9" s="467"/>
      <c r="BT9" s="467"/>
      <c r="BU9" s="468"/>
      <c r="BV9" s="466">
        <v>-34757</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16.7</v>
      </c>
      <c r="CU9" s="437"/>
      <c r="CV9" s="437"/>
      <c r="CW9" s="437"/>
      <c r="CX9" s="437"/>
      <c r="CY9" s="437"/>
      <c r="CZ9" s="437"/>
      <c r="DA9" s="438"/>
      <c r="DB9" s="436">
        <v>15.3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59084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353605</v>
      </c>
      <c r="BO10" s="467"/>
      <c r="BP10" s="467"/>
      <c r="BQ10" s="467"/>
      <c r="BR10" s="467"/>
      <c r="BS10" s="467"/>
      <c r="BT10" s="467"/>
      <c r="BU10" s="468"/>
      <c r="BV10" s="466">
        <v>572249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52283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101</v>
      </c>
      <c r="AV12" s="524"/>
      <c r="AW12" s="524"/>
      <c r="AX12" s="524"/>
      <c r="AY12" s="446" t="s">
        <v>133</v>
      </c>
      <c r="AZ12" s="447"/>
      <c r="BA12" s="447"/>
      <c r="BB12" s="447"/>
      <c r="BC12" s="447"/>
      <c r="BD12" s="447"/>
      <c r="BE12" s="447"/>
      <c r="BF12" s="447"/>
      <c r="BG12" s="447"/>
      <c r="BH12" s="447"/>
      <c r="BI12" s="447"/>
      <c r="BJ12" s="447"/>
      <c r="BK12" s="447"/>
      <c r="BL12" s="447"/>
      <c r="BM12" s="448"/>
      <c r="BN12" s="466">
        <v>929504</v>
      </c>
      <c r="BO12" s="467"/>
      <c r="BP12" s="467"/>
      <c r="BQ12" s="467"/>
      <c r="BR12" s="467"/>
      <c r="BS12" s="467"/>
      <c r="BT12" s="467"/>
      <c r="BU12" s="468"/>
      <c r="BV12" s="466">
        <v>24116</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52032</v>
      </c>
      <c r="S13" s="570"/>
      <c r="T13" s="570"/>
      <c r="U13" s="570"/>
      <c r="V13" s="571"/>
      <c r="W13" s="557" t="s">
        <v>137</v>
      </c>
      <c r="X13" s="479"/>
      <c r="Y13" s="479"/>
      <c r="Z13" s="479"/>
      <c r="AA13" s="479"/>
      <c r="AB13" s="480"/>
      <c r="AC13" s="442">
        <v>2104</v>
      </c>
      <c r="AD13" s="443"/>
      <c r="AE13" s="443"/>
      <c r="AF13" s="443"/>
      <c r="AG13" s="444"/>
      <c r="AH13" s="442">
        <v>2364</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-619855</v>
      </c>
      <c r="BO13" s="467"/>
      <c r="BP13" s="467"/>
      <c r="BQ13" s="467"/>
      <c r="BR13" s="467"/>
      <c r="BS13" s="467"/>
      <c r="BT13" s="467"/>
      <c r="BU13" s="468"/>
      <c r="BV13" s="466">
        <v>513376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6.5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53261</v>
      </c>
      <c r="S14" s="570"/>
      <c r="T14" s="570"/>
      <c r="U14" s="570"/>
      <c r="V14" s="571"/>
      <c r="W14" s="572"/>
      <c r="X14" s="482"/>
      <c r="Y14" s="482"/>
      <c r="Z14" s="482"/>
      <c r="AA14" s="482"/>
      <c r="AB14" s="483"/>
      <c r="AC14" s="562">
        <v>8.6999999999999993</v>
      </c>
      <c r="AD14" s="563"/>
      <c r="AE14" s="563"/>
      <c r="AF14" s="563"/>
      <c r="AG14" s="564"/>
      <c r="AH14" s="562">
        <v>9.1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21.9</v>
      </c>
      <c r="CU14" s="574"/>
      <c r="CV14" s="574"/>
      <c r="CW14" s="574"/>
      <c r="CX14" s="574"/>
      <c r="CY14" s="574"/>
      <c r="CZ14" s="574"/>
      <c r="DA14" s="575"/>
      <c r="DB14" s="573">
        <v>18.899999999999999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53043</v>
      </c>
      <c r="S15" s="570"/>
      <c r="T15" s="570"/>
      <c r="U15" s="570"/>
      <c r="V15" s="571"/>
      <c r="W15" s="557" t="s">
        <v>145</v>
      </c>
      <c r="X15" s="479"/>
      <c r="Y15" s="479"/>
      <c r="Z15" s="479"/>
      <c r="AA15" s="479"/>
      <c r="AB15" s="480"/>
      <c r="AC15" s="442">
        <v>5697</v>
      </c>
      <c r="AD15" s="443"/>
      <c r="AE15" s="443"/>
      <c r="AF15" s="443"/>
      <c r="AG15" s="444"/>
      <c r="AH15" s="442">
        <v>6560</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5898574</v>
      </c>
      <c r="BO15" s="462"/>
      <c r="BP15" s="462"/>
      <c r="BQ15" s="462"/>
      <c r="BR15" s="462"/>
      <c r="BS15" s="462"/>
      <c r="BT15" s="462"/>
      <c r="BU15" s="463"/>
      <c r="BV15" s="461">
        <v>5806396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23.4</v>
      </c>
      <c r="AD16" s="563"/>
      <c r="AE16" s="563"/>
      <c r="AF16" s="563"/>
      <c r="AG16" s="564"/>
      <c r="AH16" s="562">
        <v>25.3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13273739</v>
      </c>
      <c r="BO16" s="467"/>
      <c r="BP16" s="467"/>
      <c r="BQ16" s="467"/>
      <c r="BR16" s="467"/>
      <c r="BS16" s="467"/>
      <c r="BT16" s="467"/>
      <c r="BU16" s="468"/>
      <c r="BV16" s="466">
        <v>12946811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16495</v>
      </c>
      <c r="AD17" s="443"/>
      <c r="AE17" s="443"/>
      <c r="AF17" s="443"/>
      <c r="AG17" s="444"/>
      <c r="AH17" s="442">
        <v>16994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7514994</v>
      </c>
      <c r="BO17" s="467"/>
      <c r="BP17" s="467"/>
      <c r="BQ17" s="467"/>
      <c r="BR17" s="467"/>
      <c r="BS17" s="467"/>
      <c r="BT17" s="467"/>
      <c r="BU17" s="468"/>
      <c r="BV17" s="466">
        <v>7394328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426.95</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65.599999999999994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14838119</v>
      </c>
      <c r="BO18" s="467"/>
      <c r="BP18" s="467"/>
      <c r="BQ18" s="467"/>
      <c r="BR18" s="467"/>
      <c r="BS18" s="467"/>
      <c r="BT18" s="467"/>
      <c r="BU18" s="468"/>
      <c r="BV18" s="466">
        <v>14653067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18972758</v>
      </c>
      <c r="BO19" s="467"/>
      <c r="BP19" s="467"/>
      <c r="BQ19" s="467"/>
      <c r="BR19" s="467"/>
      <c r="BS19" s="467"/>
      <c r="BT19" s="467"/>
      <c r="BU19" s="468"/>
      <c r="BV19" s="466">
        <v>19231474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22371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32414604</v>
      </c>
      <c r="BO23" s="467"/>
      <c r="BP23" s="467"/>
      <c r="BQ23" s="467"/>
      <c r="BR23" s="467"/>
      <c r="BS23" s="467"/>
      <c r="BT23" s="467"/>
      <c r="BU23" s="468"/>
      <c r="BV23" s="466">
        <v>32987045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8440</v>
      </c>
      <c r="R24" s="443"/>
      <c r="S24" s="443"/>
      <c r="T24" s="443"/>
      <c r="U24" s="443"/>
      <c r="V24" s="444"/>
      <c r="W24" s="508"/>
      <c r="X24" s="499"/>
      <c r="Y24" s="500"/>
      <c r="Z24" s="439" t="s">
        <v>169</v>
      </c>
      <c r="AA24" s="440"/>
      <c r="AB24" s="440"/>
      <c r="AC24" s="440"/>
      <c r="AD24" s="440"/>
      <c r="AE24" s="440"/>
      <c r="AF24" s="440"/>
      <c r="AG24" s="441"/>
      <c r="AH24" s="442">
        <v>389</v>
      </c>
      <c r="AI24" s="443"/>
      <c r="AJ24" s="443"/>
      <c r="AK24" s="443"/>
      <c r="AL24" s="444"/>
      <c r="AM24" s="442">
        <v>1195786</v>
      </c>
      <c r="AN24" s="443"/>
      <c r="AO24" s="443"/>
      <c r="AP24" s="443"/>
      <c r="AQ24" s="443"/>
      <c r="AR24" s="444"/>
      <c r="AS24" s="442">
        <v>3074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29105119</v>
      </c>
      <c r="BO24" s="467"/>
      <c r="BP24" s="467"/>
      <c r="BQ24" s="467"/>
      <c r="BR24" s="467"/>
      <c r="BS24" s="467"/>
      <c r="BT24" s="467"/>
      <c r="BU24" s="468"/>
      <c r="BV24" s="466">
        <v>29837258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6950</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127</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3145909</v>
      </c>
      <c r="BO25" s="462"/>
      <c r="BP25" s="462"/>
      <c r="BQ25" s="462"/>
      <c r="BR25" s="462"/>
      <c r="BS25" s="462"/>
      <c r="BT25" s="462"/>
      <c r="BU25" s="463"/>
      <c r="BV25" s="461">
        <v>2571205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6450</v>
      </c>
      <c r="R26" s="443"/>
      <c r="S26" s="443"/>
      <c r="T26" s="443"/>
      <c r="U26" s="443"/>
      <c r="V26" s="444"/>
      <c r="W26" s="508"/>
      <c r="X26" s="499"/>
      <c r="Y26" s="500"/>
      <c r="Z26" s="439" t="s">
        <v>176</v>
      </c>
      <c r="AA26" s="521"/>
      <c r="AB26" s="521"/>
      <c r="AC26" s="521"/>
      <c r="AD26" s="521"/>
      <c r="AE26" s="521"/>
      <c r="AF26" s="521"/>
      <c r="AG26" s="522"/>
      <c r="AH26" s="442">
        <v>20</v>
      </c>
      <c r="AI26" s="443"/>
      <c r="AJ26" s="443"/>
      <c r="AK26" s="443"/>
      <c r="AL26" s="444"/>
      <c r="AM26" s="442">
        <v>65000</v>
      </c>
      <c r="AN26" s="443"/>
      <c r="AO26" s="443"/>
      <c r="AP26" s="443"/>
      <c r="AQ26" s="443"/>
      <c r="AR26" s="444"/>
      <c r="AS26" s="442">
        <v>3250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4170</v>
      </c>
      <c r="R27" s="443"/>
      <c r="S27" s="443"/>
      <c r="T27" s="443"/>
      <c r="U27" s="443"/>
      <c r="V27" s="444"/>
      <c r="W27" s="508"/>
      <c r="X27" s="499"/>
      <c r="Y27" s="500"/>
      <c r="Z27" s="439" t="s">
        <v>179</v>
      </c>
      <c r="AA27" s="440"/>
      <c r="AB27" s="440"/>
      <c r="AC27" s="440"/>
      <c r="AD27" s="440"/>
      <c r="AE27" s="440"/>
      <c r="AF27" s="440"/>
      <c r="AG27" s="441"/>
      <c r="AH27" s="442">
        <v>3</v>
      </c>
      <c r="AI27" s="443"/>
      <c r="AJ27" s="443"/>
      <c r="AK27" s="443"/>
      <c r="AL27" s="444"/>
      <c r="AM27" s="442">
        <v>11910</v>
      </c>
      <c r="AN27" s="443"/>
      <c r="AO27" s="443"/>
      <c r="AP27" s="443"/>
      <c r="AQ27" s="443"/>
      <c r="AR27" s="444"/>
      <c r="AS27" s="442">
        <v>3970</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40000</v>
      </c>
      <c r="BO27" s="470"/>
      <c r="BP27" s="470"/>
      <c r="BQ27" s="470"/>
      <c r="BR27" s="470"/>
      <c r="BS27" s="470"/>
      <c r="BT27" s="470"/>
      <c r="BU27" s="471"/>
      <c r="BV27" s="469">
        <v>40000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3710</v>
      </c>
      <c r="R28" s="443"/>
      <c r="S28" s="443"/>
      <c r="T28" s="443"/>
      <c r="U28" s="443"/>
      <c r="V28" s="444"/>
      <c r="W28" s="508"/>
      <c r="X28" s="499"/>
      <c r="Y28" s="500"/>
      <c r="Z28" s="439" t="s">
        <v>182</v>
      </c>
      <c r="AA28" s="440"/>
      <c r="AB28" s="440"/>
      <c r="AC28" s="440"/>
      <c r="AD28" s="440"/>
      <c r="AE28" s="440"/>
      <c r="AF28" s="440"/>
      <c r="AG28" s="441"/>
      <c r="AH28" s="442" t="s">
        <v>135</v>
      </c>
      <c r="AI28" s="443"/>
      <c r="AJ28" s="443"/>
      <c r="AK28" s="443"/>
      <c r="AL28" s="444"/>
      <c r="AM28" s="442" t="s">
        <v>173</v>
      </c>
      <c r="AN28" s="443"/>
      <c r="AO28" s="443"/>
      <c r="AP28" s="443"/>
      <c r="AQ28" s="443"/>
      <c r="AR28" s="444"/>
      <c r="AS28" s="442" t="s">
        <v>173</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5412301</v>
      </c>
      <c r="BO28" s="462"/>
      <c r="BP28" s="462"/>
      <c r="BQ28" s="462"/>
      <c r="BR28" s="462"/>
      <c r="BS28" s="462"/>
      <c r="BT28" s="462"/>
      <c r="BU28" s="463"/>
      <c r="BV28" s="461">
        <v>5988200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3540</v>
      </c>
      <c r="R29" s="443"/>
      <c r="S29" s="443"/>
      <c r="T29" s="443"/>
      <c r="U29" s="443"/>
      <c r="V29" s="444"/>
      <c r="W29" s="509"/>
      <c r="X29" s="510"/>
      <c r="Y29" s="511"/>
      <c r="Z29" s="439" t="s">
        <v>185</v>
      </c>
      <c r="AA29" s="440"/>
      <c r="AB29" s="440"/>
      <c r="AC29" s="440"/>
      <c r="AD29" s="440"/>
      <c r="AE29" s="440"/>
      <c r="AF29" s="440"/>
      <c r="AG29" s="441"/>
      <c r="AH29" s="442">
        <v>392</v>
      </c>
      <c r="AI29" s="443"/>
      <c r="AJ29" s="443"/>
      <c r="AK29" s="443"/>
      <c r="AL29" s="444"/>
      <c r="AM29" s="442">
        <v>1207696</v>
      </c>
      <c r="AN29" s="443"/>
      <c r="AO29" s="443"/>
      <c r="AP29" s="443"/>
      <c r="AQ29" s="443"/>
      <c r="AR29" s="444"/>
      <c r="AS29" s="442">
        <v>3081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2264210</v>
      </c>
      <c r="BO29" s="467"/>
      <c r="BP29" s="467"/>
      <c r="BQ29" s="467"/>
      <c r="BR29" s="467"/>
      <c r="BS29" s="467"/>
      <c r="BT29" s="467"/>
      <c r="BU29" s="468"/>
      <c r="BV29" s="466">
        <v>2381384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2585987</v>
      </c>
      <c r="BO30" s="470"/>
      <c r="BP30" s="470"/>
      <c r="BQ30" s="470"/>
      <c r="BR30" s="470"/>
      <c r="BS30" s="470"/>
      <c r="BT30" s="470"/>
      <c r="BU30" s="471"/>
      <c r="BV30" s="469">
        <v>2622622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能代市国民健康保険特別会計（事業勘定）</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能代市水道事業会計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能代市簡易水道事業特別会計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能代山本広域市町村圏組合（一般会計）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能代市介護保険特別会計（保険事業勘定）</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能代市下水道事業会計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能代市農業集落排水事業特別会計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能代山本広域市町村圏組合（特別養護老人ホーム運営事業特別会計）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能代市後期高齢者医療特別会計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能代市浄化槽整備事業特別会計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能代山本広域市町村圏組合（能代山本ふるさと市町村圏基金特別会計）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能代市山本郡養護老人ホーム組合（一般会計）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能代市山本郡養護老人ホーム組合（特定施設事業特別会計）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北秋田市周辺衛生施設組合（一般会計）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秋田県市町村総合事務組合（一般会計）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秋田県市町村総合事務組合（交通災害共済事業等特別会計）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秋田市町村会館管理組合（一般会計）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秋田県後期高齢者医療広域連合（一般会計）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SZy5m/VQUHzFskb6FMqtfXR62U7m2yPSICqqxMQ3+IRny8LQ5zt8JlBQgqV0ehsW9rOsKr/ZzLPAa8AjvCqsw==" saltValue="gePwnCbGN8CFno6fiVqW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1" t="s">
        <v>570</v>
      </c>
      <c r="D34" s="1251"/>
      <c r="E34" s="1252"/>
      <c r="F34" s="32">
        <v>1.29</v>
      </c>
      <c r="G34" s="33">
        <v>1.5</v>
      </c>
      <c r="H34" s="33">
        <v>2.27</v>
      </c>
      <c r="I34" s="33">
        <v>2.8</v>
      </c>
      <c r="J34" s="34">
        <v>4.3499999999999996</v>
      </c>
      <c r="K34" s="22"/>
      <c r="L34" s="22"/>
      <c r="M34" s="22"/>
      <c r="N34" s="22"/>
      <c r="O34" s="22"/>
      <c r="P34" s="22"/>
    </row>
    <row r="35" spans="1:16" ht="39" customHeight="1" x14ac:dyDescent="0.15">
      <c r="A35" s="22"/>
      <c r="B35" s="35"/>
      <c r="C35" s="1245" t="s">
        <v>571</v>
      </c>
      <c r="D35" s="1246"/>
      <c r="E35" s="1247"/>
      <c r="F35" s="36">
        <v>5.5</v>
      </c>
      <c r="G35" s="37">
        <v>4.16</v>
      </c>
      <c r="H35" s="37">
        <v>4.7699999999999996</v>
      </c>
      <c r="I35" s="37">
        <v>4.55</v>
      </c>
      <c r="J35" s="38">
        <v>4.2300000000000004</v>
      </c>
      <c r="K35" s="22"/>
      <c r="L35" s="22"/>
      <c r="M35" s="22"/>
      <c r="N35" s="22"/>
      <c r="O35" s="22"/>
      <c r="P35" s="22"/>
    </row>
    <row r="36" spans="1:16" ht="39" customHeight="1" x14ac:dyDescent="0.15">
      <c r="A36" s="22"/>
      <c r="B36" s="35"/>
      <c r="C36" s="1245" t="s">
        <v>572</v>
      </c>
      <c r="D36" s="1246"/>
      <c r="E36" s="1247"/>
      <c r="F36" s="36">
        <v>2.7</v>
      </c>
      <c r="G36" s="37">
        <v>3.04</v>
      </c>
      <c r="H36" s="37">
        <v>3.37</v>
      </c>
      <c r="I36" s="37">
        <v>3.15</v>
      </c>
      <c r="J36" s="38">
        <v>3.33</v>
      </c>
      <c r="K36" s="22"/>
      <c r="L36" s="22"/>
      <c r="M36" s="22"/>
      <c r="N36" s="22"/>
      <c r="O36" s="22"/>
      <c r="P36" s="22"/>
    </row>
    <row r="37" spans="1:16" ht="39" customHeight="1" x14ac:dyDescent="0.15">
      <c r="A37" s="22"/>
      <c r="B37" s="35"/>
      <c r="C37" s="1245" t="s">
        <v>573</v>
      </c>
      <c r="D37" s="1246"/>
      <c r="E37" s="1247"/>
      <c r="F37" s="36">
        <v>0.49</v>
      </c>
      <c r="G37" s="37">
        <v>0.74</v>
      </c>
      <c r="H37" s="37">
        <v>1.18</v>
      </c>
      <c r="I37" s="37">
        <v>1.6</v>
      </c>
      <c r="J37" s="38">
        <v>1.04</v>
      </c>
      <c r="K37" s="22"/>
      <c r="L37" s="22"/>
      <c r="M37" s="22"/>
      <c r="N37" s="22"/>
      <c r="O37" s="22"/>
      <c r="P37" s="22"/>
    </row>
    <row r="38" spans="1:16" ht="39" customHeight="1" x14ac:dyDescent="0.15">
      <c r="A38" s="22"/>
      <c r="B38" s="35"/>
      <c r="C38" s="1245" t="s">
        <v>574</v>
      </c>
      <c r="D38" s="1246"/>
      <c r="E38" s="1247"/>
      <c r="F38" s="36">
        <v>2.74</v>
      </c>
      <c r="G38" s="37">
        <v>2.4</v>
      </c>
      <c r="H38" s="37">
        <v>3.11</v>
      </c>
      <c r="I38" s="37">
        <v>1.96</v>
      </c>
      <c r="J38" s="38">
        <v>0.61</v>
      </c>
      <c r="K38" s="22"/>
      <c r="L38" s="22"/>
      <c r="M38" s="22"/>
      <c r="N38" s="22"/>
      <c r="O38" s="22"/>
      <c r="P38" s="22"/>
    </row>
    <row r="39" spans="1:16" ht="39" customHeight="1" x14ac:dyDescent="0.15">
      <c r="A39" s="22"/>
      <c r="B39" s="35"/>
      <c r="C39" s="1245" t="s">
        <v>575</v>
      </c>
      <c r="D39" s="1246"/>
      <c r="E39" s="1247"/>
      <c r="F39" s="36">
        <v>0</v>
      </c>
      <c r="G39" s="37">
        <v>0</v>
      </c>
      <c r="H39" s="37">
        <v>0</v>
      </c>
      <c r="I39" s="37">
        <v>0</v>
      </c>
      <c r="J39" s="38">
        <v>0</v>
      </c>
      <c r="K39" s="22"/>
      <c r="L39" s="22"/>
      <c r="M39" s="22"/>
      <c r="N39" s="22"/>
      <c r="O39" s="22"/>
      <c r="P39" s="22"/>
    </row>
    <row r="40" spans="1:16" ht="39" customHeight="1" x14ac:dyDescent="0.15">
      <c r="A40" s="22"/>
      <c r="B40" s="35"/>
      <c r="C40" s="1245" t="s">
        <v>576</v>
      </c>
      <c r="D40" s="1246"/>
      <c r="E40" s="1247"/>
      <c r="F40" s="36">
        <v>0</v>
      </c>
      <c r="G40" s="37">
        <v>0</v>
      </c>
      <c r="H40" s="37">
        <v>0</v>
      </c>
      <c r="I40" s="37">
        <v>0</v>
      </c>
      <c r="J40" s="38">
        <v>0</v>
      </c>
      <c r="K40" s="22"/>
      <c r="L40" s="22"/>
      <c r="M40" s="22"/>
      <c r="N40" s="22"/>
      <c r="O40" s="22"/>
      <c r="P40" s="22"/>
    </row>
    <row r="41" spans="1:16" ht="39" customHeight="1" x14ac:dyDescent="0.15">
      <c r="A41" s="22"/>
      <c r="B41" s="35"/>
      <c r="C41" s="1245" t="s">
        <v>577</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578</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579</v>
      </c>
      <c r="D43" s="1249"/>
      <c r="E43" s="12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EF/P/gnk8/v3Bg1F11znuujUztgf9D6rEwtqqOGTvHWgBP4R+5oqbgvpxFp1DL7YJfJsiAiKnZ5UOCVvNwmHw==" saltValue="PNJ3/xnm7b8Wfm1CXo0W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2770</v>
      </c>
      <c r="L45" s="60">
        <v>2796</v>
      </c>
      <c r="M45" s="60">
        <v>2926</v>
      </c>
      <c r="N45" s="60">
        <v>3096</v>
      </c>
      <c r="O45" s="61">
        <v>3310</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14</v>
      </c>
      <c r="F48" s="1255"/>
      <c r="G48" s="1255"/>
      <c r="H48" s="1255"/>
      <c r="I48" s="1255"/>
      <c r="J48" s="1256"/>
      <c r="K48" s="63">
        <v>627</v>
      </c>
      <c r="L48" s="64">
        <v>580</v>
      </c>
      <c r="M48" s="64">
        <v>585</v>
      </c>
      <c r="N48" s="64">
        <v>593</v>
      </c>
      <c r="O48" s="65">
        <v>620</v>
      </c>
      <c r="P48" s="48"/>
      <c r="Q48" s="48"/>
      <c r="R48" s="48"/>
      <c r="S48" s="48"/>
      <c r="T48" s="48"/>
      <c r="U48" s="48"/>
    </row>
    <row r="49" spans="1:21" ht="30.75" customHeight="1" x14ac:dyDescent="0.15">
      <c r="A49" s="48"/>
      <c r="B49" s="1273"/>
      <c r="C49" s="1274"/>
      <c r="D49" s="62"/>
      <c r="E49" s="1255" t="s">
        <v>15</v>
      </c>
      <c r="F49" s="1255"/>
      <c r="G49" s="1255"/>
      <c r="H49" s="1255"/>
      <c r="I49" s="1255"/>
      <c r="J49" s="1256"/>
      <c r="K49" s="63">
        <v>26</v>
      </c>
      <c r="L49" s="64">
        <v>24</v>
      </c>
      <c r="M49" s="64">
        <v>16</v>
      </c>
      <c r="N49" s="64">
        <v>15</v>
      </c>
      <c r="O49" s="65">
        <v>14</v>
      </c>
      <c r="P49" s="48"/>
      <c r="Q49" s="48"/>
      <c r="R49" s="48"/>
      <c r="S49" s="48"/>
      <c r="T49" s="48"/>
      <c r="U49" s="48"/>
    </row>
    <row r="50" spans="1:21" ht="30.75" customHeight="1" x14ac:dyDescent="0.15">
      <c r="A50" s="48"/>
      <c r="B50" s="1273"/>
      <c r="C50" s="1274"/>
      <c r="D50" s="62"/>
      <c r="E50" s="1255" t="s">
        <v>16</v>
      </c>
      <c r="F50" s="1255"/>
      <c r="G50" s="1255"/>
      <c r="H50" s="1255"/>
      <c r="I50" s="1255"/>
      <c r="J50" s="1256"/>
      <c r="K50" s="63">
        <v>11</v>
      </c>
      <c r="L50" s="64">
        <v>0</v>
      </c>
      <c r="M50" s="64">
        <v>0</v>
      </c>
      <c r="N50" s="64">
        <v>0</v>
      </c>
      <c r="O50" s="65">
        <v>0</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2557</v>
      </c>
      <c r="L52" s="64">
        <v>2602</v>
      </c>
      <c r="M52" s="64">
        <v>2682</v>
      </c>
      <c r="N52" s="64">
        <v>2808</v>
      </c>
      <c r="O52" s="65">
        <v>2961</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877</v>
      </c>
      <c r="L53" s="69">
        <v>798</v>
      </c>
      <c r="M53" s="69">
        <v>845</v>
      </c>
      <c r="N53" s="69">
        <v>896</v>
      </c>
      <c r="O53" s="70">
        <v>983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604</v>
      </c>
      <c r="L57" s="84" t="s">
        <v>604</v>
      </c>
      <c r="M57" s="84" t="s">
        <v>604</v>
      </c>
      <c r="N57" s="84" t="s">
        <v>604</v>
      </c>
      <c r="O57" s="85" t="s">
        <v>604</v>
      </c>
    </row>
    <row r="58" spans="1:21" ht="31.5" customHeight="1" thickBot="1" x14ac:dyDescent="0.2">
      <c r="B58" s="1263"/>
      <c r="C58" s="1264"/>
      <c r="D58" s="1268" t="s">
        <v>26</v>
      </c>
      <c r="E58" s="1269"/>
      <c r="F58" s="1269"/>
      <c r="G58" s="1269"/>
      <c r="H58" s="1269"/>
      <c r="I58" s="1269"/>
      <c r="J58" s="1270"/>
      <c r="K58" s="86" t="s">
        <v>604</v>
      </c>
      <c r="L58" s="87" t="s">
        <v>604</v>
      </c>
      <c r="M58" s="87" t="s">
        <v>604</v>
      </c>
      <c r="N58" s="87" t="s">
        <v>604</v>
      </c>
      <c r="O58" s="88" t="s">
        <v>604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VAMx0hApKNjzRLWmCRuYIgNRDJeNZnzr/4TQ7W2OaiJND+jrfr/Vi7ayUQV3c9b0ja0GQ0ijvi7svn/DZrfg==" saltValue="lbBkJJYDUiD3kNeao4r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1" t="s">
        <v>29</v>
      </c>
      <c r="C41" s="1292"/>
      <c r="D41" s="102"/>
      <c r="E41" s="1293" t="s">
        <v>30</v>
      </c>
      <c r="F41" s="1293"/>
      <c r="G41" s="1293"/>
      <c r="H41" s="1294"/>
      <c r="I41" s="103">
        <v>30186</v>
      </c>
      <c r="J41" s="104">
        <v>32269</v>
      </c>
      <c r="K41" s="104">
        <v>33197</v>
      </c>
      <c r="L41" s="104">
        <v>32987</v>
      </c>
      <c r="M41" s="105">
        <v>32415</v>
      </c>
    </row>
    <row r="42" spans="2:13" ht="27.75" customHeight="1" x14ac:dyDescent="0.15">
      <c r="B42" s="1281"/>
      <c r="C42" s="1282"/>
      <c r="D42" s="106"/>
      <c r="E42" s="1285" t="s">
        <v>31</v>
      </c>
      <c r="F42" s="1285"/>
      <c r="G42" s="1285"/>
      <c r="H42" s="1286"/>
      <c r="I42" s="107" t="s">
        <v>521</v>
      </c>
      <c r="J42" s="108" t="s">
        <v>521</v>
      </c>
      <c r="K42" s="108" t="s">
        <v>521</v>
      </c>
      <c r="L42" s="108" t="s">
        <v>521</v>
      </c>
      <c r="M42" s="109" t="s">
        <v>521</v>
      </c>
    </row>
    <row r="43" spans="2:13" ht="27.75" customHeight="1" x14ac:dyDescent="0.15">
      <c r="B43" s="1281"/>
      <c r="C43" s="1282"/>
      <c r="D43" s="106"/>
      <c r="E43" s="1285" t="s">
        <v>32</v>
      </c>
      <c r="F43" s="1285"/>
      <c r="G43" s="1285"/>
      <c r="H43" s="1286"/>
      <c r="I43" s="107">
        <v>10251</v>
      </c>
      <c r="J43" s="108">
        <v>10404</v>
      </c>
      <c r="K43" s="108">
        <v>10313</v>
      </c>
      <c r="L43" s="108">
        <v>9878</v>
      </c>
      <c r="M43" s="109">
        <v>10119</v>
      </c>
    </row>
    <row r="44" spans="2:13" ht="27.75" customHeight="1" x14ac:dyDescent="0.15">
      <c r="B44" s="1281"/>
      <c r="C44" s="1282"/>
      <c r="D44" s="106"/>
      <c r="E44" s="1285" t="s">
        <v>33</v>
      </c>
      <c r="F44" s="1285"/>
      <c r="G44" s="1285"/>
      <c r="H44" s="1286"/>
      <c r="I44" s="107">
        <v>79</v>
      </c>
      <c r="J44" s="108">
        <v>55</v>
      </c>
      <c r="K44" s="108">
        <v>38</v>
      </c>
      <c r="L44" s="108">
        <v>21</v>
      </c>
      <c r="M44" s="109">
        <v>7</v>
      </c>
    </row>
    <row r="45" spans="2:13" ht="27.75" customHeight="1" x14ac:dyDescent="0.15">
      <c r="B45" s="1281"/>
      <c r="C45" s="1282"/>
      <c r="D45" s="106"/>
      <c r="E45" s="1285" t="s">
        <v>34</v>
      </c>
      <c r="F45" s="1285"/>
      <c r="G45" s="1285"/>
      <c r="H45" s="1286"/>
      <c r="I45" s="107">
        <v>2975</v>
      </c>
      <c r="J45" s="108">
        <v>2764</v>
      </c>
      <c r="K45" s="108">
        <v>2875</v>
      </c>
      <c r="L45" s="108">
        <v>2897</v>
      </c>
      <c r="M45" s="109">
        <v>2890</v>
      </c>
    </row>
    <row r="46" spans="2:13" ht="27.75" customHeight="1" x14ac:dyDescent="0.15">
      <c r="B46" s="1281"/>
      <c r="C46" s="1282"/>
      <c r="D46" s="110"/>
      <c r="E46" s="1285" t="s">
        <v>35</v>
      </c>
      <c r="F46" s="1285"/>
      <c r="G46" s="1285"/>
      <c r="H46" s="1286"/>
      <c r="I46" s="107">
        <v>0</v>
      </c>
      <c r="J46" s="108">
        <v>0</v>
      </c>
      <c r="K46" s="108" t="s">
        <v>521</v>
      </c>
      <c r="L46" s="108" t="s">
        <v>521</v>
      </c>
      <c r="M46" s="109" t="s">
        <v>521</v>
      </c>
    </row>
    <row r="47" spans="2:13" ht="27.75" customHeight="1" x14ac:dyDescent="0.15">
      <c r="B47" s="1281"/>
      <c r="C47" s="1282"/>
      <c r="D47" s="111"/>
      <c r="E47" s="1295" t="s">
        <v>36</v>
      </c>
      <c r="F47" s="1296"/>
      <c r="G47" s="1296"/>
      <c r="H47" s="1297"/>
      <c r="I47" s="107" t="s">
        <v>521</v>
      </c>
      <c r="J47" s="108" t="s">
        <v>521</v>
      </c>
      <c r="K47" s="108" t="s">
        <v>521</v>
      </c>
      <c r="L47" s="108" t="s">
        <v>521</v>
      </c>
      <c r="M47" s="109" t="s">
        <v>521</v>
      </c>
    </row>
    <row r="48" spans="2:13" ht="27.75" customHeight="1" x14ac:dyDescent="0.15">
      <c r="B48" s="1281"/>
      <c r="C48" s="1282"/>
      <c r="D48" s="106"/>
      <c r="E48" s="1285" t="s">
        <v>37</v>
      </c>
      <c r="F48" s="1285"/>
      <c r="G48" s="1285"/>
      <c r="H48" s="1286"/>
      <c r="I48" s="107" t="s">
        <v>521</v>
      </c>
      <c r="J48" s="108" t="s">
        <v>521</v>
      </c>
      <c r="K48" s="108" t="s">
        <v>521</v>
      </c>
      <c r="L48" s="108" t="s">
        <v>521</v>
      </c>
      <c r="M48" s="109" t="s">
        <v>521</v>
      </c>
    </row>
    <row r="49" spans="2:13" ht="27.75" customHeight="1" x14ac:dyDescent="0.15">
      <c r="B49" s="1283"/>
      <c r="C49" s="1284"/>
      <c r="D49" s="106"/>
      <c r="E49" s="1285" t="s">
        <v>38</v>
      </c>
      <c r="F49" s="1285"/>
      <c r="G49" s="1285"/>
      <c r="H49" s="1286"/>
      <c r="I49" s="107" t="s">
        <v>521</v>
      </c>
      <c r="J49" s="108" t="s">
        <v>521</v>
      </c>
      <c r="K49" s="108" t="s">
        <v>521</v>
      </c>
      <c r="L49" s="108" t="s">
        <v>521</v>
      </c>
      <c r="M49" s="109" t="s">
        <v>521</v>
      </c>
    </row>
    <row r="50" spans="2:13" ht="27.75" customHeight="1" x14ac:dyDescent="0.15">
      <c r="B50" s="1279" t="s">
        <v>39</v>
      </c>
      <c r="C50" s="1280"/>
      <c r="D50" s="112"/>
      <c r="E50" s="1285" t="s">
        <v>40</v>
      </c>
      <c r="F50" s="1285"/>
      <c r="G50" s="1285"/>
      <c r="H50" s="1286"/>
      <c r="I50" s="107">
        <v>9808</v>
      </c>
      <c r="J50" s="108">
        <v>9670</v>
      </c>
      <c r="K50" s="108">
        <v>9403</v>
      </c>
      <c r="L50" s="108">
        <v>10552</v>
      </c>
      <c r="M50" s="109">
        <v>10179</v>
      </c>
    </row>
    <row r="51" spans="2:13" ht="27.75" customHeight="1" x14ac:dyDescent="0.15">
      <c r="B51" s="1281"/>
      <c r="C51" s="1282"/>
      <c r="D51" s="106"/>
      <c r="E51" s="1285" t="s">
        <v>41</v>
      </c>
      <c r="F51" s="1285"/>
      <c r="G51" s="1285"/>
      <c r="H51" s="1286"/>
      <c r="I51" s="107">
        <v>2319</v>
      </c>
      <c r="J51" s="108">
        <v>2345</v>
      </c>
      <c r="K51" s="108">
        <v>2325</v>
      </c>
      <c r="L51" s="108">
        <v>2298</v>
      </c>
      <c r="M51" s="109">
        <v>1843</v>
      </c>
    </row>
    <row r="52" spans="2:13" ht="27.75" customHeight="1" x14ac:dyDescent="0.15">
      <c r="B52" s="1283"/>
      <c r="C52" s="1284"/>
      <c r="D52" s="106"/>
      <c r="E52" s="1285" t="s">
        <v>42</v>
      </c>
      <c r="F52" s="1285"/>
      <c r="G52" s="1285"/>
      <c r="H52" s="1286"/>
      <c r="I52" s="107">
        <v>27901</v>
      </c>
      <c r="J52" s="108">
        <v>29896</v>
      </c>
      <c r="K52" s="108">
        <v>29920</v>
      </c>
      <c r="L52" s="108">
        <v>30490</v>
      </c>
      <c r="M52" s="109">
        <v>30593</v>
      </c>
    </row>
    <row r="53" spans="2:13" ht="27.75" customHeight="1" thickBot="1" x14ac:dyDescent="0.2">
      <c r="B53" s="1287" t="s">
        <v>43</v>
      </c>
      <c r="C53" s="1288"/>
      <c r="D53" s="113"/>
      <c r="E53" s="1289" t="s">
        <v>44</v>
      </c>
      <c r="F53" s="1289"/>
      <c r="G53" s="1289"/>
      <c r="H53" s="1290"/>
      <c r="I53" s="114">
        <v>3463</v>
      </c>
      <c r="J53" s="115">
        <v>3581</v>
      </c>
      <c r="K53" s="115">
        <v>4775</v>
      </c>
      <c r="L53" s="115">
        <v>2444</v>
      </c>
      <c r="M53" s="116">
        <v>2815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mVK5qNdmTLi5vK3BzdaRMrGr4Jhn7rCmrCuDyUa7liAeP+lZrNfHpeo0hACkPEN+d6ZMIMvlSFzH9aPXcehQ==" saltValue="88oKa0CTizcjxkoQ2s4f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6" t="s">
        <v>47</v>
      </c>
      <c r="D55" s="1306"/>
      <c r="E55" s="1307"/>
      <c r="F55" s="128">
        <v>5440</v>
      </c>
      <c r="G55" s="128">
        <v>5988</v>
      </c>
      <c r="H55" s="129">
        <v>5412</v>
      </c>
    </row>
    <row r="56" spans="2:8" ht="52.5" customHeight="1" x14ac:dyDescent="0.15">
      <c r="B56" s="130"/>
      <c r="C56" s="1308" t="s">
        <v>48</v>
      </c>
      <c r="D56" s="1308"/>
      <c r="E56" s="1309"/>
      <c r="F56" s="131">
        <v>1992</v>
      </c>
      <c r="G56" s="131">
        <v>2381</v>
      </c>
      <c r="H56" s="132">
        <v>2264</v>
      </c>
    </row>
    <row r="57" spans="2:8" ht="53.25" customHeight="1" x14ac:dyDescent="0.15">
      <c r="B57" s="130"/>
      <c r="C57" s="1310" t="s">
        <v>49</v>
      </c>
      <c r="D57" s="1310"/>
      <c r="E57" s="1311"/>
      <c r="F57" s="133">
        <v>2778</v>
      </c>
      <c r="G57" s="133">
        <v>2623</v>
      </c>
      <c r="H57" s="134">
        <v>2586</v>
      </c>
    </row>
    <row r="58" spans="2:8" ht="45.75" customHeight="1" x14ac:dyDescent="0.15">
      <c r="B58" s="135"/>
      <c r="C58" s="1298" t="s">
        <v>599</v>
      </c>
      <c r="D58" s="1299"/>
      <c r="E58" s="1300"/>
      <c r="F58" s="136">
        <v>1407</v>
      </c>
      <c r="G58" s="136">
        <v>1293</v>
      </c>
      <c r="H58" s="137">
        <v>1175</v>
      </c>
    </row>
    <row r="59" spans="2:8" ht="45.75" customHeight="1" x14ac:dyDescent="0.15">
      <c r="B59" s="135"/>
      <c r="C59" s="1298" t="s">
        <v>600</v>
      </c>
      <c r="D59" s="1299"/>
      <c r="E59" s="1300"/>
      <c r="F59" s="136">
        <v>539</v>
      </c>
      <c r="G59" s="136">
        <v>539</v>
      </c>
      <c r="H59" s="137">
        <v>539</v>
      </c>
    </row>
    <row r="60" spans="2:8" ht="45.75" customHeight="1" x14ac:dyDescent="0.15">
      <c r="B60" s="135"/>
      <c r="C60" s="1298" t="s">
        <v>601</v>
      </c>
      <c r="D60" s="1299"/>
      <c r="E60" s="1300"/>
      <c r="F60" s="136">
        <v>254</v>
      </c>
      <c r="G60" s="136">
        <v>252</v>
      </c>
      <c r="H60" s="137">
        <v>250</v>
      </c>
    </row>
    <row r="61" spans="2:8" ht="45.75" customHeight="1" x14ac:dyDescent="0.15">
      <c r="B61" s="135"/>
      <c r="C61" s="1298" t="s">
        <v>602</v>
      </c>
      <c r="D61" s="1299"/>
      <c r="E61" s="1300"/>
      <c r="F61" s="136">
        <v>222</v>
      </c>
      <c r="G61" s="136">
        <v>240</v>
      </c>
      <c r="H61" s="137">
        <v>248</v>
      </c>
    </row>
    <row r="62" spans="2:8" ht="45.75" customHeight="1" thickBot="1" x14ac:dyDescent="0.2">
      <c r="B62" s="138"/>
      <c r="C62" s="1301" t="s">
        <v>603</v>
      </c>
      <c r="D62" s="1302"/>
      <c r="E62" s="1303"/>
      <c r="F62" s="139">
        <v>83</v>
      </c>
      <c r="G62" s="139">
        <v>80</v>
      </c>
      <c r="H62" s="140">
        <v>137</v>
      </c>
    </row>
    <row r="63" spans="2:8" ht="52.5" customHeight="1" thickBot="1" x14ac:dyDescent="0.2">
      <c r="B63" s="141"/>
      <c r="C63" s="1304" t="s">
        <v>50</v>
      </c>
      <c r="D63" s="1304"/>
      <c r="E63" s="1305"/>
      <c r="F63" s="142">
        <v>10211</v>
      </c>
      <c r="G63" s="142">
        <v>10992</v>
      </c>
      <c r="H63" s="143">
        <v>10262</v>
      </c>
    </row>
    <row r="64" spans="2:8" ht="15" customHeight="1" x14ac:dyDescent="0.15"/>
  </sheetData>
  <sheetProtection algorithmName="SHA-512" hashValue="dedLoOx3bZITVU0k7DbIhq7jfQIs8F3LqemgXAvCs1hUW1TEfQT9h782DBeSis5sll0zHzmyc2w63rZLStFOhA==" saltValue="yRKHu3bOYAyec//EbiM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22"/>
      <c r="H50" s="1322"/>
      <c r="I50" s="1322"/>
      <c r="J50" s="1322"/>
      <c r="K50" s="405"/>
      <c r="L50" s="405"/>
      <c r="M50" s="406"/>
      <c r="N50" s="406"/>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562</v>
      </c>
      <c r="BQ50" s="1326"/>
      <c r="BR50" s="1326"/>
      <c r="BS50" s="1326"/>
      <c r="BT50" s="1326"/>
      <c r="BU50" s="1326"/>
      <c r="BV50" s="1326"/>
      <c r="BW50" s="1326"/>
      <c r="BX50" s="1326" t="s">
        <v>563</v>
      </c>
      <c r="BY50" s="1326"/>
      <c r="BZ50" s="1326"/>
      <c r="CA50" s="1326"/>
      <c r="CB50" s="1326"/>
      <c r="CC50" s="1326"/>
      <c r="CD50" s="1326"/>
      <c r="CE50" s="1326"/>
      <c r="CF50" s="1326" t="s">
        <v>564</v>
      </c>
      <c r="CG50" s="1326"/>
      <c r="CH50" s="1326"/>
      <c r="CI50" s="1326"/>
      <c r="CJ50" s="1326"/>
      <c r="CK50" s="1326"/>
      <c r="CL50" s="1326"/>
      <c r="CM50" s="1326"/>
      <c r="CN50" s="1326" t="s">
        <v>565</v>
      </c>
      <c r="CO50" s="1326"/>
      <c r="CP50" s="1326"/>
      <c r="CQ50" s="1326"/>
      <c r="CR50" s="1326"/>
      <c r="CS50" s="1326"/>
      <c r="CT50" s="1326"/>
      <c r="CU50" s="1326"/>
      <c r="CV50" s="1326" t="s">
        <v>566</v>
      </c>
      <c r="CW50" s="1326"/>
      <c r="CX50" s="1326"/>
      <c r="CY50" s="1326"/>
      <c r="CZ50" s="1326"/>
      <c r="DA50" s="1326"/>
      <c r="DB50" s="1326"/>
      <c r="DC50" s="1326"/>
    </row>
    <row r="51" spans="1:109" ht="13.5" customHeight="1" x14ac:dyDescent="0.15">
      <c r="B51" s="395"/>
      <c r="G51" s="1327"/>
      <c r="H51" s="1327"/>
      <c r="I51" s="1330"/>
      <c r="J51" s="1330"/>
      <c r="K51" s="1328"/>
      <c r="L51" s="1328"/>
      <c r="M51" s="1328"/>
      <c r="N51" s="1328"/>
      <c r="AM51" s="404"/>
      <c r="AN51" s="1329" t="s">
        <v>612</v>
      </c>
      <c r="AO51" s="1329"/>
      <c r="AP51" s="1329"/>
      <c r="AQ51" s="1329"/>
      <c r="AR51" s="1329"/>
      <c r="AS51" s="1329"/>
      <c r="AT51" s="1329"/>
      <c r="AU51" s="1329"/>
      <c r="AV51" s="1329"/>
      <c r="AW51" s="1329"/>
      <c r="AX51" s="1329"/>
      <c r="AY51" s="1329"/>
      <c r="AZ51" s="1329"/>
      <c r="BA51" s="1329"/>
      <c r="BB51" s="1329" t="s">
        <v>613</v>
      </c>
      <c r="BC51" s="1329"/>
      <c r="BD51" s="1329"/>
      <c r="BE51" s="1329"/>
      <c r="BF51" s="1329"/>
      <c r="BG51" s="1329"/>
      <c r="BH51" s="1329"/>
      <c r="BI51" s="1329"/>
      <c r="BJ51" s="1329"/>
      <c r="BK51" s="1329"/>
      <c r="BL51" s="1329"/>
      <c r="BM51" s="1329"/>
      <c r="BN51" s="1329"/>
      <c r="BO51" s="1329"/>
      <c r="BP51" s="1312">
        <v>25.6</v>
      </c>
      <c r="BQ51" s="1312"/>
      <c r="BR51" s="1312"/>
      <c r="BS51" s="1312"/>
      <c r="BT51" s="1312"/>
      <c r="BU51" s="1312"/>
      <c r="BV51" s="1312"/>
      <c r="BW51" s="1312"/>
      <c r="BX51" s="1312">
        <v>27.2</v>
      </c>
      <c r="BY51" s="1312"/>
      <c r="BZ51" s="1312"/>
      <c r="CA51" s="1312"/>
      <c r="CB51" s="1312"/>
      <c r="CC51" s="1312"/>
      <c r="CD51" s="1312"/>
      <c r="CE51" s="1312"/>
      <c r="CF51" s="1312">
        <v>36.700000000000003</v>
      </c>
      <c r="CG51" s="1312"/>
      <c r="CH51" s="1312"/>
      <c r="CI51" s="1312"/>
      <c r="CJ51" s="1312"/>
      <c r="CK51" s="1312"/>
      <c r="CL51" s="1312"/>
      <c r="CM51" s="1312"/>
      <c r="CN51" s="1312">
        <v>18.899999999999999</v>
      </c>
      <c r="CO51" s="1312"/>
      <c r="CP51" s="1312"/>
      <c r="CQ51" s="1312"/>
      <c r="CR51" s="1312"/>
      <c r="CS51" s="1312"/>
      <c r="CT51" s="1312"/>
      <c r="CU51" s="1312"/>
      <c r="CV51" s="1312">
        <v>21.9</v>
      </c>
      <c r="CW51" s="1312"/>
      <c r="CX51" s="1312"/>
      <c r="CY51" s="1312"/>
      <c r="CZ51" s="1312"/>
      <c r="DA51" s="1312"/>
      <c r="DB51" s="1312"/>
      <c r="DC51" s="1312"/>
    </row>
    <row r="52" spans="1:109" x14ac:dyDescent="0.15">
      <c r="B52" s="395"/>
      <c r="G52" s="1327"/>
      <c r="H52" s="1327"/>
      <c r="I52" s="1330"/>
      <c r="J52" s="1330"/>
      <c r="K52" s="1328"/>
      <c r="L52" s="1328"/>
      <c r="M52" s="1328"/>
      <c r="N52" s="1328"/>
      <c r="AM52" s="404"/>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22"/>
      <c r="J53" s="1322"/>
      <c r="K53" s="1328"/>
      <c r="L53" s="1328"/>
      <c r="M53" s="1328"/>
      <c r="N53" s="1328"/>
      <c r="AM53" s="404"/>
      <c r="AN53" s="1329"/>
      <c r="AO53" s="1329"/>
      <c r="AP53" s="1329"/>
      <c r="AQ53" s="1329"/>
      <c r="AR53" s="1329"/>
      <c r="AS53" s="1329"/>
      <c r="AT53" s="1329"/>
      <c r="AU53" s="1329"/>
      <c r="AV53" s="1329"/>
      <c r="AW53" s="1329"/>
      <c r="AX53" s="1329"/>
      <c r="AY53" s="1329"/>
      <c r="AZ53" s="1329"/>
      <c r="BA53" s="1329"/>
      <c r="BB53" s="1329" t="s">
        <v>614</v>
      </c>
      <c r="BC53" s="1329"/>
      <c r="BD53" s="1329"/>
      <c r="BE53" s="1329"/>
      <c r="BF53" s="1329"/>
      <c r="BG53" s="1329"/>
      <c r="BH53" s="1329"/>
      <c r="BI53" s="1329"/>
      <c r="BJ53" s="1329"/>
      <c r="BK53" s="1329"/>
      <c r="BL53" s="1329"/>
      <c r="BM53" s="1329"/>
      <c r="BN53" s="1329"/>
      <c r="BO53" s="1329"/>
      <c r="BP53" s="1312">
        <v>58.7</v>
      </c>
      <c r="BQ53" s="1312"/>
      <c r="BR53" s="1312"/>
      <c r="BS53" s="1312"/>
      <c r="BT53" s="1312"/>
      <c r="BU53" s="1312"/>
      <c r="BV53" s="1312"/>
      <c r="BW53" s="1312"/>
      <c r="BX53" s="1312">
        <v>57.1</v>
      </c>
      <c r="BY53" s="1312"/>
      <c r="BZ53" s="1312"/>
      <c r="CA53" s="1312"/>
      <c r="CB53" s="1312"/>
      <c r="CC53" s="1312"/>
      <c r="CD53" s="1312"/>
      <c r="CE53" s="1312"/>
      <c r="CF53" s="1312">
        <v>58.5</v>
      </c>
      <c r="CG53" s="1312"/>
      <c r="CH53" s="1312"/>
      <c r="CI53" s="1312"/>
      <c r="CJ53" s="1312"/>
      <c r="CK53" s="1312"/>
      <c r="CL53" s="1312"/>
      <c r="CM53" s="1312"/>
      <c r="CN53" s="1312">
        <v>58.8</v>
      </c>
      <c r="CO53" s="1312"/>
      <c r="CP53" s="1312"/>
      <c r="CQ53" s="1312"/>
      <c r="CR53" s="1312"/>
      <c r="CS53" s="1312"/>
      <c r="CT53" s="1312"/>
      <c r="CU53" s="1312"/>
      <c r="CV53" s="1312">
        <v>59.2</v>
      </c>
      <c r="CW53" s="1312"/>
      <c r="CX53" s="1312"/>
      <c r="CY53" s="1312"/>
      <c r="CZ53" s="1312"/>
      <c r="DA53" s="1312"/>
      <c r="DB53" s="1312"/>
      <c r="DC53" s="1312"/>
    </row>
    <row r="54" spans="1:109" x14ac:dyDescent="0.15">
      <c r="A54" s="403"/>
      <c r="B54" s="395"/>
      <c r="G54" s="1327"/>
      <c r="H54" s="1327"/>
      <c r="I54" s="1322"/>
      <c r="J54" s="1322"/>
      <c r="K54" s="1328"/>
      <c r="L54" s="1328"/>
      <c r="M54" s="1328"/>
      <c r="N54" s="1328"/>
      <c r="AM54" s="404"/>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22"/>
      <c r="H55" s="1322"/>
      <c r="I55" s="1322"/>
      <c r="J55" s="1322"/>
      <c r="K55" s="1328"/>
      <c r="L55" s="1328"/>
      <c r="M55" s="1328"/>
      <c r="N55" s="1328"/>
      <c r="AN55" s="1326" t="s">
        <v>615</v>
      </c>
      <c r="AO55" s="1326"/>
      <c r="AP55" s="1326"/>
      <c r="AQ55" s="1326"/>
      <c r="AR55" s="1326"/>
      <c r="AS55" s="1326"/>
      <c r="AT55" s="1326"/>
      <c r="AU55" s="1326"/>
      <c r="AV55" s="1326"/>
      <c r="AW55" s="1326"/>
      <c r="AX55" s="1326"/>
      <c r="AY55" s="1326"/>
      <c r="AZ55" s="1326"/>
      <c r="BA55" s="1326"/>
      <c r="BB55" s="1329" t="s">
        <v>613</v>
      </c>
      <c r="BC55" s="1329"/>
      <c r="BD55" s="1329"/>
      <c r="BE55" s="1329"/>
      <c r="BF55" s="1329"/>
      <c r="BG55" s="1329"/>
      <c r="BH55" s="1329"/>
      <c r="BI55" s="1329"/>
      <c r="BJ55" s="1329"/>
      <c r="BK55" s="1329"/>
      <c r="BL55" s="1329"/>
      <c r="BM55" s="1329"/>
      <c r="BN55" s="1329"/>
      <c r="BO55" s="1329"/>
      <c r="BP55" s="1312">
        <v>33.6</v>
      </c>
      <c r="BQ55" s="1312"/>
      <c r="BR55" s="1312"/>
      <c r="BS55" s="1312"/>
      <c r="BT55" s="1312"/>
      <c r="BU55" s="1312"/>
      <c r="BV55" s="1312"/>
      <c r="BW55" s="1312"/>
      <c r="BX55" s="1312">
        <v>32.5</v>
      </c>
      <c r="BY55" s="1312"/>
      <c r="BZ55" s="1312"/>
      <c r="CA55" s="1312"/>
      <c r="CB55" s="1312"/>
      <c r="CC55" s="1312"/>
      <c r="CD55" s="1312"/>
      <c r="CE55" s="1312"/>
      <c r="CF55" s="1312">
        <v>30.2</v>
      </c>
      <c r="CG55" s="1312"/>
      <c r="CH55" s="1312"/>
      <c r="CI55" s="1312"/>
      <c r="CJ55" s="1312"/>
      <c r="CK55" s="1312"/>
      <c r="CL55" s="1312"/>
      <c r="CM55" s="1312"/>
      <c r="CN55" s="1312">
        <v>25.4</v>
      </c>
      <c r="CO55" s="1312"/>
      <c r="CP55" s="1312"/>
      <c r="CQ55" s="1312"/>
      <c r="CR55" s="1312"/>
      <c r="CS55" s="1312"/>
      <c r="CT55" s="1312"/>
      <c r="CU55" s="1312"/>
      <c r="CV55" s="1312">
        <v>22.9</v>
      </c>
      <c r="CW55" s="1312"/>
      <c r="CX55" s="1312"/>
      <c r="CY55" s="1312"/>
      <c r="CZ55" s="1312"/>
      <c r="DA55" s="1312"/>
      <c r="DB55" s="1312"/>
      <c r="DC55" s="1312"/>
    </row>
    <row r="56" spans="1:109" x14ac:dyDescent="0.15">
      <c r="A56" s="403"/>
      <c r="B56" s="395"/>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22"/>
      <c r="H57" s="1322"/>
      <c r="I57" s="1331"/>
      <c r="J57" s="1331"/>
      <c r="K57" s="1328"/>
      <c r="L57" s="1328"/>
      <c r="M57" s="1328"/>
      <c r="N57" s="1328"/>
      <c r="AM57" s="388"/>
      <c r="AN57" s="1326"/>
      <c r="AO57" s="1326"/>
      <c r="AP57" s="1326"/>
      <c r="AQ57" s="1326"/>
      <c r="AR57" s="1326"/>
      <c r="AS57" s="1326"/>
      <c r="AT57" s="1326"/>
      <c r="AU57" s="1326"/>
      <c r="AV57" s="1326"/>
      <c r="AW57" s="1326"/>
      <c r="AX57" s="1326"/>
      <c r="AY57" s="1326"/>
      <c r="AZ57" s="1326"/>
      <c r="BA57" s="1326"/>
      <c r="BB57" s="1329" t="s">
        <v>614</v>
      </c>
      <c r="BC57" s="1329"/>
      <c r="BD57" s="1329"/>
      <c r="BE57" s="1329"/>
      <c r="BF57" s="1329"/>
      <c r="BG57" s="1329"/>
      <c r="BH57" s="1329"/>
      <c r="BI57" s="1329"/>
      <c r="BJ57" s="1329"/>
      <c r="BK57" s="1329"/>
      <c r="BL57" s="1329"/>
      <c r="BM57" s="1329"/>
      <c r="BN57" s="1329"/>
      <c r="BO57" s="1329"/>
      <c r="BP57" s="1312">
        <v>56.8</v>
      </c>
      <c r="BQ57" s="1312"/>
      <c r="BR57" s="1312"/>
      <c r="BS57" s="1312"/>
      <c r="BT57" s="1312"/>
      <c r="BU57" s="1312"/>
      <c r="BV57" s="1312"/>
      <c r="BW57" s="1312"/>
      <c r="BX57" s="1312">
        <v>57</v>
      </c>
      <c r="BY57" s="1312"/>
      <c r="BZ57" s="1312"/>
      <c r="CA57" s="1312"/>
      <c r="CB57" s="1312"/>
      <c r="CC57" s="1312"/>
      <c r="CD57" s="1312"/>
      <c r="CE57" s="1312"/>
      <c r="CF57" s="1312">
        <v>58.9</v>
      </c>
      <c r="CG57" s="1312"/>
      <c r="CH57" s="1312"/>
      <c r="CI57" s="1312"/>
      <c r="CJ57" s="1312"/>
      <c r="CK57" s="1312"/>
      <c r="CL57" s="1312"/>
      <c r="CM57" s="1312"/>
      <c r="CN57" s="1312">
        <v>59.9</v>
      </c>
      <c r="CO57" s="1312"/>
      <c r="CP57" s="1312"/>
      <c r="CQ57" s="1312"/>
      <c r="CR57" s="1312"/>
      <c r="CS57" s="1312"/>
      <c r="CT57" s="1312"/>
      <c r="CU57" s="1312"/>
      <c r="CV57" s="1312">
        <v>60.7</v>
      </c>
      <c r="CW57" s="1312"/>
      <c r="CX57" s="1312"/>
      <c r="CY57" s="1312"/>
      <c r="CZ57" s="1312"/>
      <c r="DA57" s="1312"/>
      <c r="DB57" s="1312"/>
      <c r="DC57" s="1312"/>
      <c r="DD57" s="408"/>
      <c r="DE57" s="407"/>
    </row>
    <row r="58" spans="1:109" s="403" customFormat="1" x14ac:dyDescent="0.15">
      <c r="A58" s="388"/>
      <c r="B58" s="407"/>
      <c r="G58" s="1322"/>
      <c r="H58" s="1322"/>
      <c r="I58" s="1331"/>
      <c r="J58" s="1331"/>
      <c r="K58" s="1328"/>
      <c r="L58" s="1328"/>
      <c r="M58" s="1328"/>
      <c r="N58" s="1328"/>
      <c r="AM58" s="388"/>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22"/>
      <c r="H72" s="1322"/>
      <c r="I72" s="1322"/>
      <c r="J72" s="1322"/>
      <c r="K72" s="405"/>
      <c r="L72" s="405"/>
      <c r="M72" s="406"/>
      <c r="N72" s="406"/>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562</v>
      </c>
      <c r="BQ72" s="1326"/>
      <c r="BR72" s="1326"/>
      <c r="BS72" s="1326"/>
      <c r="BT72" s="1326"/>
      <c r="BU72" s="1326"/>
      <c r="BV72" s="1326"/>
      <c r="BW72" s="1326"/>
      <c r="BX72" s="1326" t="s">
        <v>563</v>
      </c>
      <c r="BY72" s="1326"/>
      <c r="BZ72" s="1326"/>
      <c r="CA72" s="1326"/>
      <c r="CB72" s="1326"/>
      <c r="CC72" s="1326"/>
      <c r="CD72" s="1326"/>
      <c r="CE72" s="1326"/>
      <c r="CF72" s="1326" t="s">
        <v>564</v>
      </c>
      <c r="CG72" s="1326"/>
      <c r="CH72" s="1326"/>
      <c r="CI72" s="1326"/>
      <c r="CJ72" s="1326"/>
      <c r="CK72" s="1326"/>
      <c r="CL72" s="1326"/>
      <c r="CM72" s="1326"/>
      <c r="CN72" s="1326" t="s">
        <v>565</v>
      </c>
      <c r="CO72" s="1326"/>
      <c r="CP72" s="1326"/>
      <c r="CQ72" s="1326"/>
      <c r="CR72" s="1326"/>
      <c r="CS72" s="1326"/>
      <c r="CT72" s="1326"/>
      <c r="CU72" s="1326"/>
      <c r="CV72" s="1326" t="s">
        <v>566</v>
      </c>
      <c r="CW72" s="1326"/>
      <c r="CX72" s="1326"/>
      <c r="CY72" s="1326"/>
      <c r="CZ72" s="1326"/>
      <c r="DA72" s="1326"/>
      <c r="DB72" s="1326"/>
      <c r="DC72" s="1326"/>
    </row>
    <row r="73" spans="2:107" x14ac:dyDescent="0.15">
      <c r="B73" s="395"/>
      <c r="G73" s="1327"/>
      <c r="H73" s="1327"/>
      <c r="I73" s="1327"/>
      <c r="J73" s="1327"/>
      <c r="K73" s="1332"/>
      <c r="L73" s="1332"/>
      <c r="M73" s="1332"/>
      <c r="N73" s="1332"/>
      <c r="AM73" s="404"/>
      <c r="AN73" s="1329" t="s">
        <v>612</v>
      </c>
      <c r="AO73" s="1329"/>
      <c r="AP73" s="1329"/>
      <c r="AQ73" s="1329"/>
      <c r="AR73" s="1329"/>
      <c r="AS73" s="1329"/>
      <c r="AT73" s="1329"/>
      <c r="AU73" s="1329"/>
      <c r="AV73" s="1329"/>
      <c r="AW73" s="1329"/>
      <c r="AX73" s="1329"/>
      <c r="AY73" s="1329"/>
      <c r="AZ73" s="1329"/>
      <c r="BA73" s="1329"/>
      <c r="BB73" s="1329" t="s">
        <v>613</v>
      </c>
      <c r="BC73" s="1329"/>
      <c r="BD73" s="1329"/>
      <c r="BE73" s="1329"/>
      <c r="BF73" s="1329"/>
      <c r="BG73" s="1329"/>
      <c r="BH73" s="1329"/>
      <c r="BI73" s="1329"/>
      <c r="BJ73" s="1329"/>
      <c r="BK73" s="1329"/>
      <c r="BL73" s="1329"/>
      <c r="BM73" s="1329"/>
      <c r="BN73" s="1329"/>
      <c r="BO73" s="1329"/>
      <c r="BP73" s="1312">
        <v>25.6</v>
      </c>
      <c r="BQ73" s="1312"/>
      <c r="BR73" s="1312"/>
      <c r="BS73" s="1312"/>
      <c r="BT73" s="1312"/>
      <c r="BU73" s="1312"/>
      <c r="BV73" s="1312"/>
      <c r="BW73" s="1312"/>
      <c r="BX73" s="1312">
        <v>27.2</v>
      </c>
      <c r="BY73" s="1312"/>
      <c r="BZ73" s="1312"/>
      <c r="CA73" s="1312"/>
      <c r="CB73" s="1312"/>
      <c r="CC73" s="1312"/>
      <c r="CD73" s="1312"/>
      <c r="CE73" s="1312"/>
      <c r="CF73" s="1312">
        <v>36.700000000000003</v>
      </c>
      <c r="CG73" s="1312"/>
      <c r="CH73" s="1312"/>
      <c r="CI73" s="1312"/>
      <c r="CJ73" s="1312"/>
      <c r="CK73" s="1312"/>
      <c r="CL73" s="1312"/>
      <c r="CM73" s="1312"/>
      <c r="CN73" s="1312">
        <v>18.899999999999999</v>
      </c>
      <c r="CO73" s="1312"/>
      <c r="CP73" s="1312"/>
      <c r="CQ73" s="1312"/>
      <c r="CR73" s="1312"/>
      <c r="CS73" s="1312"/>
      <c r="CT73" s="1312"/>
      <c r="CU73" s="1312"/>
      <c r="CV73" s="1312">
        <v>21.9</v>
      </c>
      <c r="CW73" s="1312"/>
      <c r="CX73" s="1312"/>
      <c r="CY73" s="1312"/>
      <c r="CZ73" s="1312"/>
      <c r="DA73" s="1312"/>
      <c r="DB73" s="1312"/>
      <c r="DC73" s="1312"/>
    </row>
    <row r="74" spans="2:107" x14ac:dyDescent="0.15">
      <c r="B74" s="395"/>
      <c r="G74" s="1327"/>
      <c r="H74" s="1327"/>
      <c r="I74" s="1327"/>
      <c r="J74" s="1327"/>
      <c r="K74" s="1332"/>
      <c r="L74" s="1332"/>
      <c r="M74" s="1332"/>
      <c r="N74" s="1332"/>
      <c r="AM74" s="404"/>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22"/>
      <c r="J75" s="1322"/>
      <c r="K75" s="1328"/>
      <c r="L75" s="1328"/>
      <c r="M75" s="1328"/>
      <c r="N75" s="1328"/>
      <c r="AM75" s="404"/>
      <c r="AN75" s="1329"/>
      <c r="AO75" s="1329"/>
      <c r="AP75" s="1329"/>
      <c r="AQ75" s="1329"/>
      <c r="AR75" s="1329"/>
      <c r="AS75" s="1329"/>
      <c r="AT75" s="1329"/>
      <c r="AU75" s="1329"/>
      <c r="AV75" s="1329"/>
      <c r="AW75" s="1329"/>
      <c r="AX75" s="1329"/>
      <c r="AY75" s="1329"/>
      <c r="AZ75" s="1329"/>
      <c r="BA75" s="1329"/>
      <c r="BB75" s="1329" t="s">
        <v>617</v>
      </c>
      <c r="BC75" s="1329"/>
      <c r="BD75" s="1329"/>
      <c r="BE75" s="1329"/>
      <c r="BF75" s="1329"/>
      <c r="BG75" s="1329"/>
      <c r="BH75" s="1329"/>
      <c r="BI75" s="1329"/>
      <c r="BJ75" s="1329"/>
      <c r="BK75" s="1329"/>
      <c r="BL75" s="1329"/>
      <c r="BM75" s="1329"/>
      <c r="BN75" s="1329"/>
      <c r="BO75" s="1329"/>
      <c r="BP75" s="1312">
        <v>6.8</v>
      </c>
      <c r="BQ75" s="1312"/>
      <c r="BR75" s="1312"/>
      <c r="BS75" s="1312"/>
      <c r="BT75" s="1312"/>
      <c r="BU75" s="1312"/>
      <c r="BV75" s="1312"/>
      <c r="BW75" s="1312"/>
      <c r="BX75" s="1312">
        <v>6.3</v>
      </c>
      <c r="BY75" s="1312"/>
      <c r="BZ75" s="1312"/>
      <c r="CA75" s="1312"/>
      <c r="CB75" s="1312"/>
      <c r="CC75" s="1312"/>
      <c r="CD75" s="1312"/>
      <c r="CE75" s="1312"/>
      <c r="CF75" s="1312">
        <v>6.3</v>
      </c>
      <c r="CG75" s="1312"/>
      <c r="CH75" s="1312"/>
      <c r="CI75" s="1312"/>
      <c r="CJ75" s="1312"/>
      <c r="CK75" s="1312"/>
      <c r="CL75" s="1312"/>
      <c r="CM75" s="1312"/>
      <c r="CN75" s="1312">
        <v>6.5</v>
      </c>
      <c r="CO75" s="1312"/>
      <c r="CP75" s="1312"/>
      <c r="CQ75" s="1312"/>
      <c r="CR75" s="1312"/>
      <c r="CS75" s="1312"/>
      <c r="CT75" s="1312"/>
      <c r="CU75" s="1312"/>
      <c r="CV75" s="1312">
        <v>7</v>
      </c>
      <c r="CW75" s="1312"/>
      <c r="CX75" s="1312"/>
      <c r="CY75" s="1312"/>
      <c r="CZ75" s="1312"/>
      <c r="DA75" s="1312"/>
      <c r="DB75" s="1312"/>
      <c r="DC75" s="1312"/>
    </row>
    <row r="76" spans="2:107" x14ac:dyDescent="0.15">
      <c r="B76" s="395"/>
      <c r="G76" s="1327"/>
      <c r="H76" s="1327"/>
      <c r="I76" s="1322"/>
      <c r="J76" s="1322"/>
      <c r="K76" s="1328"/>
      <c r="L76" s="1328"/>
      <c r="M76" s="1328"/>
      <c r="N76" s="1328"/>
      <c r="AM76" s="404"/>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22"/>
      <c r="H77" s="1322"/>
      <c r="I77" s="1322"/>
      <c r="J77" s="1322"/>
      <c r="K77" s="1332"/>
      <c r="L77" s="1332"/>
      <c r="M77" s="1332"/>
      <c r="N77" s="1332"/>
      <c r="AN77" s="1326" t="s">
        <v>615</v>
      </c>
      <c r="AO77" s="1326"/>
      <c r="AP77" s="1326"/>
      <c r="AQ77" s="1326"/>
      <c r="AR77" s="1326"/>
      <c r="AS77" s="1326"/>
      <c r="AT77" s="1326"/>
      <c r="AU77" s="1326"/>
      <c r="AV77" s="1326"/>
      <c r="AW77" s="1326"/>
      <c r="AX77" s="1326"/>
      <c r="AY77" s="1326"/>
      <c r="AZ77" s="1326"/>
      <c r="BA77" s="1326"/>
      <c r="BB77" s="1329" t="s">
        <v>613</v>
      </c>
      <c r="BC77" s="1329"/>
      <c r="BD77" s="1329"/>
      <c r="BE77" s="1329"/>
      <c r="BF77" s="1329"/>
      <c r="BG77" s="1329"/>
      <c r="BH77" s="1329"/>
      <c r="BI77" s="1329"/>
      <c r="BJ77" s="1329"/>
      <c r="BK77" s="1329"/>
      <c r="BL77" s="1329"/>
      <c r="BM77" s="1329"/>
      <c r="BN77" s="1329"/>
      <c r="BO77" s="1329"/>
      <c r="BP77" s="1312">
        <v>33.6</v>
      </c>
      <c r="BQ77" s="1312"/>
      <c r="BR77" s="1312"/>
      <c r="BS77" s="1312"/>
      <c r="BT77" s="1312"/>
      <c r="BU77" s="1312"/>
      <c r="BV77" s="1312"/>
      <c r="BW77" s="1312"/>
      <c r="BX77" s="1312">
        <v>32.5</v>
      </c>
      <c r="BY77" s="1312"/>
      <c r="BZ77" s="1312"/>
      <c r="CA77" s="1312"/>
      <c r="CB77" s="1312"/>
      <c r="CC77" s="1312"/>
      <c r="CD77" s="1312"/>
      <c r="CE77" s="1312"/>
      <c r="CF77" s="1312">
        <v>30.2</v>
      </c>
      <c r="CG77" s="1312"/>
      <c r="CH77" s="1312"/>
      <c r="CI77" s="1312"/>
      <c r="CJ77" s="1312"/>
      <c r="CK77" s="1312"/>
      <c r="CL77" s="1312"/>
      <c r="CM77" s="1312"/>
      <c r="CN77" s="1312">
        <v>25.4</v>
      </c>
      <c r="CO77" s="1312"/>
      <c r="CP77" s="1312"/>
      <c r="CQ77" s="1312"/>
      <c r="CR77" s="1312"/>
      <c r="CS77" s="1312"/>
      <c r="CT77" s="1312"/>
      <c r="CU77" s="1312"/>
      <c r="CV77" s="1312">
        <v>22.9</v>
      </c>
      <c r="CW77" s="1312"/>
      <c r="CX77" s="1312"/>
      <c r="CY77" s="1312"/>
      <c r="CZ77" s="1312"/>
      <c r="DA77" s="1312"/>
      <c r="DB77" s="1312"/>
      <c r="DC77" s="1312"/>
    </row>
    <row r="78" spans="2:107" x14ac:dyDescent="0.15">
      <c r="B78" s="395"/>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617</v>
      </c>
      <c r="BC79" s="1329"/>
      <c r="BD79" s="1329"/>
      <c r="BE79" s="1329"/>
      <c r="BF79" s="1329"/>
      <c r="BG79" s="1329"/>
      <c r="BH79" s="1329"/>
      <c r="BI79" s="1329"/>
      <c r="BJ79" s="1329"/>
      <c r="BK79" s="1329"/>
      <c r="BL79" s="1329"/>
      <c r="BM79" s="1329"/>
      <c r="BN79" s="1329"/>
      <c r="BO79" s="1329"/>
      <c r="BP79" s="1312">
        <v>7</v>
      </c>
      <c r="BQ79" s="1312"/>
      <c r="BR79" s="1312"/>
      <c r="BS79" s="1312"/>
      <c r="BT79" s="1312"/>
      <c r="BU79" s="1312"/>
      <c r="BV79" s="1312"/>
      <c r="BW79" s="1312"/>
      <c r="BX79" s="1312">
        <v>8.1999999999999993</v>
      </c>
      <c r="BY79" s="1312"/>
      <c r="BZ79" s="1312"/>
      <c r="CA79" s="1312"/>
      <c r="CB79" s="1312"/>
      <c r="CC79" s="1312"/>
      <c r="CD79" s="1312"/>
      <c r="CE79" s="1312"/>
      <c r="CF79" s="1312">
        <v>8</v>
      </c>
      <c r="CG79" s="1312"/>
      <c r="CH79" s="1312"/>
      <c r="CI79" s="1312"/>
      <c r="CJ79" s="1312"/>
      <c r="CK79" s="1312"/>
      <c r="CL79" s="1312"/>
      <c r="CM79" s="1312"/>
      <c r="CN79" s="1312">
        <v>7.8</v>
      </c>
      <c r="CO79" s="1312"/>
      <c r="CP79" s="1312"/>
      <c r="CQ79" s="1312"/>
      <c r="CR79" s="1312"/>
      <c r="CS79" s="1312"/>
      <c r="CT79" s="1312"/>
      <c r="CU79" s="1312"/>
      <c r="CV79" s="1312">
        <v>7.7</v>
      </c>
      <c r="CW79" s="1312"/>
      <c r="CX79" s="1312"/>
      <c r="CY79" s="1312"/>
      <c r="CZ79" s="1312"/>
      <c r="DA79" s="1312"/>
      <c r="DB79" s="1312"/>
      <c r="DC79" s="1312"/>
    </row>
    <row r="80" spans="2:107" x14ac:dyDescent="0.15">
      <c r="B80" s="395"/>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JgIblag/ko3FWsADktzIEvYGXOOu1cL2m2R7Gre9dbGVHL4wKR+PEkibnM9SBHEN0PWZDCzEU7gzL1aIc/0Ew==" saltValue="MU1k/b07a5F1Or8FVXB0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Ihr3J0WKxW0R1SCqeslASE+xAP4ZGnU1ooJFe272XfxzUNp79UbzPcUXHwfZ2SjRbYujgCNpFhvT1w8tejZCrw==" saltValue="+MUkzP01qe9lzQJkojQy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RotPtGEu4CaV7xptl8bufv7oIKPX4+YCRKexTCsPNdKI8uP1b56bYp7dClihTYppqZfrmOacFRWHNlTPzAIItA==" saltValue="YE27yRYVdvOiGkRb1/Ri2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72909</v>
      </c>
      <c r="E3" s="162"/>
      <c r="F3" s="163">
        <v>47278</v>
      </c>
      <c r="G3" s="164"/>
      <c r="H3" s="165"/>
    </row>
    <row r="4" spans="1:8" x14ac:dyDescent="0.15">
      <c r="A4" s="166"/>
      <c r="B4" s="167"/>
      <c r="C4" s="168"/>
      <c r="D4" s="169">
        <v>35876</v>
      </c>
      <c r="E4" s="170"/>
      <c r="F4" s="171">
        <v>24096</v>
      </c>
      <c r="G4" s="172"/>
      <c r="H4" s="173"/>
    </row>
    <row r="5" spans="1:8" x14ac:dyDescent="0.15">
      <c r="A5" s="154" t="s">
        <v>554</v>
      </c>
      <c r="B5" s="159"/>
      <c r="C5" s="160"/>
      <c r="D5" s="161">
        <v>95194</v>
      </c>
      <c r="E5" s="162"/>
      <c r="F5" s="163">
        <v>67319</v>
      </c>
      <c r="G5" s="164"/>
      <c r="H5" s="165"/>
    </row>
    <row r="6" spans="1:8" x14ac:dyDescent="0.15">
      <c r="A6" s="166"/>
      <c r="B6" s="167"/>
      <c r="C6" s="168"/>
      <c r="D6" s="169">
        <v>53430</v>
      </c>
      <c r="E6" s="170"/>
      <c r="F6" s="171">
        <v>38101</v>
      </c>
      <c r="G6" s="172"/>
      <c r="H6" s="173"/>
    </row>
    <row r="7" spans="1:8" x14ac:dyDescent="0.15">
      <c r="A7" s="154" t="s">
        <v>555</v>
      </c>
      <c r="B7" s="159"/>
      <c r="C7" s="160"/>
      <c r="D7" s="161">
        <v>80019</v>
      </c>
      <c r="E7" s="162"/>
      <c r="F7" s="163">
        <v>70615</v>
      </c>
      <c r="G7" s="164"/>
      <c r="H7" s="165"/>
    </row>
    <row r="8" spans="1:8" x14ac:dyDescent="0.15">
      <c r="A8" s="166"/>
      <c r="B8" s="167"/>
      <c r="C8" s="168"/>
      <c r="D8" s="169">
        <v>49962</v>
      </c>
      <c r="E8" s="170"/>
      <c r="F8" s="171">
        <v>37382</v>
      </c>
      <c r="G8" s="172"/>
      <c r="H8" s="173"/>
    </row>
    <row r="9" spans="1:8" x14ac:dyDescent="0.15">
      <c r="A9" s="154" t="s">
        <v>556</v>
      </c>
      <c r="B9" s="159"/>
      <c r="C9" s="160"/>
      <c r="D9" s="161">
        <v>57406</v>
      </c>
      <c r="E9" s="162"/>
      <c r="F9" s="163">
        <v>69185</v>
      </c>
      <c r="G9" s="164"/>
      <c r="H9" s="165"/>
    </row>
    <row r="10" spans="1:8" x14ac:dyDescent="0.15">
      <c r="A10" s="166"/>
      <c r="B10" s="167"/>
      <c r="C10" s="168"/>
      <c r="D10" s="169">
        <v>32769</v>
      </c>
      <c r="E10" s="170"/>
      <c r="F10" s="171">
        <v>38519</v>
      </c>
      <c r="G10" s="172"/>
      <c r="H10" s="173"/>
    </row>
    <row r="11" spans="1:8" x14ac:dyDescent="0.15">
      <c r="A11" s="154" t="s">
        <v>557</v>
      </c>
      <c r="B11" s="159"/>
      <c r="C11" s="160"/>
      <c r="D11" s="161">
        <v>54282</v>
      </c>
      <c r="E11" s="162"/>
      <c r="F11" s="163">
        <v>70166</v>
      </c>
      <c r="G11" s="164"/>
      <c r="H11" s="165"/>
    </row>
    <row r="12" spans="1:8" x14ac:dyDescent="0.15">
      <c r="A12" s="166"/>
      <c r="B12" s="167"/>
      <c r="C12" s="174"/>
      <c r="D12" s="169">
        <v>27823</v>
      </c>
      <c r="E12" s="170"/>
      <c r="F12" s="171">
        <v>36115</v>
      </c>
      <c r="G12" s="172"/>
      <c r="H12" s="173"/>
    </row>
    <row r="13" spans="1:8" x14ac:dyDescent="0.15">
      <c r="A13" s="154"/>
      <c r="B13" s="159"/>
      <c r="C13" s="175"/>
      <c r="D13" s="176">
        <v>71962</v>
      </c>
      <c r="E13" s="177"/>
      <c r="F13" s="178">
        <v>64913</v>
      </c>
      <c r="G13" s="179"/>
      <c r="H13" s="165"/>
    </row>
    <row r="14" spans="1:8" x14ac:dyDescent="0.15">
      <c r="A14" s="166"/>
      <c r="B14" s="167"/>
      <c r="C14" s="168"/>
      <c r="D14" s="169">
        <v>39972</v>
      </c>
      <c r="E14" s="170"/>
      <c r="F14" s="171">
        <v>34843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5.51</v>
      </c>
      <c r="C19" s="180">
        <f>ROUND(VALUE(SUBSTITUTE(実質収支比率等に係る経年分析!G$48,"▲","-")),2)</f>
        <v>4.17</v>
      </c>
      <c r="D19" s="180">
        <f>ROUND(VALUE(SUBSTITUTE(実質収支比率等に係る経年分析!H$48,"▲","-")),2)</f>
        <v>4.7699999999999996</v>
      </c>
      <c r="E19" s="180">
        <f>ROUND(VALUE(SUBSTITUTE(実質収支比率等に係る経年分析!I$48,"▲","-")),2)</f>
        <v>4.5599999999999996</v>
      </c>
      <c r="F19" s="180">
        <f>ROUND(VALUE(SUBSTITUTE(実質収支比率等に係る経年分析!J$48,"▲","-")),2)</f>
        <v>4.2300000000000004</v>
      </c>
    </row>
    <row r="20" spans="1:11" x14ac:dyDescent="0.15">
      <c r="A20" s="180" t="s">
        <v>54</v>
      </c>
      <c r="B20" s="180">
        <f>ROUND(VALUE(SUBSTITUTE(実質収支比率等に係る経年分析!F$47,"▲","-")),2)</f>
        <v>35.049999999999997</v>
      </c>
      <c r="C20" s="180">
        <f>ROUND(VALUE(SUBSTITUTE(実質収支比率等に係る経年分析!G$47,"▲","-")),2)</f>
        <v>36.14</v>
      </c>
      <c r="D20" s="180">
        <f>ROUND(VALUE(SUBSTITUTE(実質収支比率等に係る経年分析!H$47,"▲","-")),2)</f>
        <v>35.020000000000003</v>
      </c>
      <c r="E20" s="180">
        <f>ROUND(VALUE(SUBSTITUTE(実質収支比率等に係る経年分析!I$47,"▲","-")),2)</f>
        <v>38.6</v>
      </c>
      <c r="F20" s="180">
        <f>ROUND(VALUE(SUBSTITUTE(実質収支比率等に係る経年分析!J$47,"▲","-")),2)</f>
        <v>34.58</v>
      </c>
    </row>
    <row r="21" spans="1:11" x14ac:dyDescent="0.15">
      <c r="A21" s="180" t="s">
        <v>55</v>
      </c>
      <c r="B21" s="180">
        <f>IF(ISNUMBER(VALUE(SUBSTITUTE(実質収支比率等に係る経年分析!F$49,"▲","-"))),ROUND(VALUE(SUBSTITUTE(実質収支比率等に係る経年分析!F$49,"▲","-")),2),NA())</f>
        <v>6.18</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3.31</v>
      </c>
      <c r="F21" s="180">
        <f>IF(ISNUMBER(VALUE(SUBSTITUTE(実質収支比率等に係る経年分析!J$49,"▲","-"))),ROUND(VALUE(SUBSTITUTE(実質収支比率等に係る経年分析!J$49,"▲","-")),2),NA())</f>
        <v>-3.96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能代市農業集落排水事業特別会計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能代市浄化槽整備事業特別会計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能代市後期高齢者医療特別会計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能代市国民健康保険特別会計（事業勘定）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能代市介護保険特別会計（保険事業勘定）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能代市水道事業会計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15">
      <c r="A36" s="181" t="str">
        <f>IF(連結実質赤字比率に係る赤字・黒字の構成分析!C$34="",NA(),連結実質赤字比率に係る赤字・黒字の構成分析!C$34)</f>
        <v>能代市下水道事業会計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4.3499999999999996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2557</v>
      </c>
      <c r="E42" s="182"/>
      <c r="F42" s="182"/>
      <c r="G42" s="182">
        <f>'実質公債費比率（分子）の構造'!L$52</f>
        <v>2602</v>
      </c>
      <c r="H42" s="182"/>
      <c r="I42" s="182"/>
      <c r="J42" s="182">
        <f>'実質公債費比率（分子）の構造'!M$52</f>
        <v>2682</v>
      </c>
      <c r="K42" s="182"/>
      <c r="L42" s="182"/>
      <c r="M42" s="182">
        <f>'実質公債費比率（分子）の構造'!N$52</f>
        <v>2808</v>
      </c>
      <c r="N42" s="182"/>
      <c r="O42" s="182"/>
      <c r="P42" s="182">
        <f>'実質公債費比率（分子）の構造'!O$52</f>
        <v>2961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26</v>
      </c>
      <c r="C45" s="182"/>
      <c r="D45" s="182"/>
      <c r="E45" s="182">
        <f>'実質公債費比率（分子）の構造'!L$49</f>
        <v>24</v>
      </c>
      <c r="F45" s="182"/>
      <c r="G45" s="182"/>
      <c r="H45" s="182">
        <f>'実質公債費比率（分子）の構造'!M$49</f>
        <v>16</v>
      </c>
      <c r="I45" s="182"/>
      <c r="J45" s="182"/>
      <c r="K45" s="182">
        <f>'実質公債費比率（分子）の構造'!N$49</f>
        <v>15</v>
      </c>
      <c r="L45" s="182"/>
      <c r="M45" s="182"/>
      <c r="N45" s="182">
        <f>'実質公債費比率（分子）の構造'!O$49</f>
        <v>14</v>
      </c>
      <c r="O45" s="182"/>
      <c r="P45" s="182"/>
    </row>
    <row r="46" spans="1:16" x14ac:dyDescent="0.15">
      <c r="A46" s="182" t="s">
        <v>66</v>
      </c>
      <c r="B46" s="182">
        <f>'実質公債費比率（分子）の構造'!K$48</f>
        <v>627</v>
      </c>
      <c r="C46" s="182"/>
      <c r="D46" s="182"/>
      <c r="E46" s="182">
        <f>'実質公債費比率（分子）の構造'!L$48</f>
        <v>580</v>
      </c>
      <c r="F46" s="182"/>
      <c r="G46" s="182"/>
      <c r="H46" s="182">
        <f>'実質公債費比率（分子）の構造'!M$48</f>
        <v>585</v>
      </c>
      <c r="I46" s="182"/>
      <c r="J46" s="182"/>
      <c r="K46" s="182">
        <f>'実質公債費比率（分子）の構造'!N$48</f>
        <v>593</v>
      </c>
      <c r="L46" s="182"/>
      <c r="M46" s="182"/>
      <c r="N46" s="182">
        <f>'実質公債費比率（分子）の構造'!O$48</f>
        <v>620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2770</v>
      </c>
      <c r="C49" s="182"/>
      <c r="D49" s="182"/>
      <c r="E49" s="182">
        <f>'実質公債費比率（分子）の構造'!L$45</f>
        <v>2796</v>
      </c>
      <c r="F49" s="182"/>
      <c r="G49" s="182"/>
      <c r="H49" s="182">
        <f>'実質公債費比率（分子）の構造'!M$45</f>
        <v>2926</v>
      </c>
      <c r="I49" s="182"/>
      <c r="J49" s="182"/>
      <c r="K49" s="182">
        <f>'実質公債費比率（分子）の構造'!N$45</f>
        <v>3096</v>
      </c>
      <c r="L49" s="182"/>
      <c r="M49" s="182"/>
      <c r="N49" s="182">
        <f>'実質公債費比率（分子）の構造'!O$45</f>
        <v>3310</v>
      </c>
      <c r="O49" s="182"/>
      <c r="P49" s="182"/>
    </row>
    <row r="50" spans="1:16" x14ac:dyDescent="0.15">
      <c r="A50" s="182" t="s">
        <v>70</v>
      </c>
      <c r="B50" s="182" t="e">
        <f>NA()</f>
        <v>#N/A</v>
      </c>
      <c r="C50" s="182">
        <f>IF(ISNUMBER('実質公債費比率（分子）の構造'!K$53),'実質公債費比率（分子）の構造'!K$53,NA())</f>
        <v>877</v>
      </c>
      <c r="D50" s="182" t="e">
        <f>NA()</f>
        <v>#N/A</v>
      </c>
      <c r="E50" s="182" t="e">
        <f>NA()</f>
        <v>#N/A</v>
      </c>
      <c r="F50" s="182">
        <f>IF(ISNUMBER('実質公債費比率（分子）の構造'!L$53),'実質公債費比率（分子）の構造'!L$53,NA())</f>
        <v>798</v>
      </c>
      <c r="G50" s="182" t="e">
        <f>NA()</f>
        <v>#N/A</v>
      </c>
      <c r="H50" s="182" t="e">
        <f>NA()</f>
        <v>#N/A</v>
      </c>
      <c r="I50" s="182">
        <f>IF(ISNUMBER('実質公債費比率（分子）の構造'!M$53),'実質公債費比率（分子）の構造'!M$53,NA())</f>
        <v>845</v>
      </c>
      <c r="J50" s="182" t="e">
        <f>NA()</f>
        <v>#N/A</v>
      </c>
      <c r="K50" s="182" t="e">
        <f>NA()</f>
        <v>#N/A</v>
      </c>
      <c r="L50" s="182">
        <f>IF(ISNUMBER('実質公債費比率（分子）の構造'!N$53),'実質公債費比率（分子）の構造'!N$53,NA())</f>
        <v>896</v>
      </c>
      <c r="M50" s="182" t="e">
        <f>NA()</f>
        <v>#N/A</v>
      </c>
      <c r="N50" s="182" t="e">
        <f>NA()</f>
        <v>#N/A</v>
      </c>
      <c r="O50" s="182">
        <f>IF(ISNUMBER('実質公債費比率（分子）の構造'!O$53),'実質公債費比率（分子）の構造'!O$53,NA())</f>
        <v>983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27901</v>
      </c>
      <c r="E56" s="181"/>
      <c r="F56" s="181"/>
      <c r="G56" s="181">
        <f>'将来負担比率（分子）の構造'!J$52</f>
        <v>29896</v>
      </c>
      <c r="H56" s="181"/>
      <c r="I56" s="181"/>
      <c r="J56" s="181">
        <f>'将来負担比率（分子）の構造'!K$52</f>
        <v>29920</v>
      </c>
      <c r="K56" s="181"/>
      <c r="L56" s="181"/>
      <c r="M56" s="181">
        <f>'将来負担比率（分子）の構造'!L$52</f>
        <v>30490</v>
      </c>
      <c r="N56" s="181"/>
      <c r="O56" s="181"/>
      <c r="P56" s="181">
        <f>'将来負担比率（分子）の構造'!M$52</f>
        <v>30593</v>
      </c>
    </row>
    <row r="57" spans="1:16" x14ac:dyDescent="0.15">
      <c r="A57" s="181" t="s">
        <v>41</v>
      </c>
      <c r="B57" s="181"/>
      <c r="C57" s="181"/>
      <c r="D57" s="181">
        <f>'将来負担比率（分子）の構造'!I$51</f>
        <v>2319</v>
      </c>
      <c r="E57" s="181"/>
      <c r="F57" s="181"/>
      <c r="G57" s="181">
        <f>'将来負担比率（分子）の構造'!J$51</f>
        <v>2345</v>
      </c>
      <c r="H57" s="181"/>
      <c r="I57" s="181"/>
      <c r="J57" s="181">
        <f>'将来負担比率（分子）の構造'!K$51</f>
        <v>2325</v>
      </c>
      <c r="K57" s="181"/>
      <c r="L57" s="181"/>
      <c r="M57" s="181">
        <f>'将来負担比率（分子）の構造'!L$51</f>
        <v>2298</v>
      </c>
      <c r="N57" s="181"/>
      <c r="O57" s="181"/>
      <c r="P57" s="181">
        <f>'将来負担比率（分子）の構造'!M$51</f>
        <v>1843</v>
      </c>
    </row>
    <row r="58" spans="1:16" x14ac:dyDescent="0.15">
      <c r="A58" s="181" t="s">
        <v>40</v>
      </c>
      <c r="B58" s="181"/>
      <c r="C58" s="181"/>
      <c r="D58" s="181">
        <f>'将来負担比率（分子）の構造'!I$50</f>
        <v>9808</v>
      </c>
      <c r="E58" s="181"/>
      <c r="F58" s="181"/>
      <c r="G58" s="181">
        <f>'将来負担比率（分子）の構造'!J$50</f>
        <v>9670</v>
      </c>
      <c r="H58" s="181"/>
      <c r="I58" s="181"/>
      <c r="J58" s="181">
        <f>'将来負担比率（分子）の構造'!K$50</f>
        <v>9403</v>
      </c>
      <c r="K58" s="181"/>
      <c r="L58" s="181"/>
      <c r="M58" s="181">
        <f>'将来負担比率（分子）の構造'!L$50</f>
        <v>10552</v>
      </c>
      <c r="N58" s="181"/>
      <c r="O58" s="181"/>
      <c r="P58" s="181">
        <f>'将来負担比率（分子）の構造'!M$50</f>
        <v>10179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2975</v>
      </c>
      <c r="C62" s="181"/>
      <c r="D62" s="181"/>
      <c r="E62" s="181">
        <f>'将来負担比率（分子）の構造'!J$45</f>
        <v>2764</v>
      </c>
      <c r="F62" s="181"/>
      <c r="G62" s="181"/>
      <c r="H62" s="181">
        <f>'将来負担比率（分子）の構造'!K$45</f>
        <v>2875</v>
      </c>
      <c r="I62" s="181"/>
      <c r="J62" s="181"/>
      <c r="K62" s="181">
        <f>'将来負担比率（分子）の構造'!L$45</f>
        <v>2897</v>
      </c>
      <c r="L62" s="181"/>
      <c r="M62" s="181"/>
      <c r="N62" s="181">
        <f>'将来負担比率（分子）の構造'!M$45</f>
        <v>2890</v>
      </c>
      <c r="O62" s="181"/>
      <c r="P62" s="181"/>
    </row>
    <row r="63" spans="1:16" x14ac:dyDescent="0.15">
      <c r="A63" s="181" t="s">
        <v>33</v>
      </c>
      <c r="B63" s="181">
        <f>'将来負担比率（分子）の構造'!I$44</f>
        <v>79</v>
      </c>
      <c r="C63" s="181"/>
      <c r="D63" s="181"/>
      <c r="E63" s="181">
        <f>'将来負担比率（分子）の構造'!J$44</f>
        <v>55</v>
      </c>
      <c r="F63" s="181"/>
      <c r="G63" s="181"/>
      <c r="H63" s="181">
        <f>'将来負担比率（分子）の構造'!K$44</f>
        <v>38</v>
      </c>
      <c r="I63" s="181"/>
      <c r="J63" s="181"/>
      <c r="K63" s="181">
        <f>'将来負担比率（分子）の構造'!L$44</f>
        <v>21</v>
      </c>
      <c r="L63" s="181"/>
      <c r="M63" s="181"/>
      <c r="N63" s="181">
        <f>'将来負担比率（分子）の構造'!M$44</f>
        <v>7</v>
      </c>
      <c r="O63" s="181"/>
      <c r="P63" s="181"/>
    </row>
    <row r="64" spans="1:16" x14ac:dyDescent="0.15">
      <c r="A64" s="181" t="s">
        <v>32</v>
      </c>
      <c r="B64" s="181">
        <f>'将来負担比率（分子）の構造'!I$43</f>
        <v>10251</v>
      </c>
      <c r="C64" s="181"/>
      <c r="D64" s="181"/>
      <c r="E64" s="181">
        <f>'将来負担比率（分子）の構造'!J$43</f>
        <v>10404</v>
      </c>
      <c r="F64" s="181"/>
      <c r="G64" s="181"/>
      <c r="H64" s="181">
        <f>'将来負担比率（分子）の構造'!K$43</f>
        <v>10313</v>
      </c>
      <c r="I64" s="181"/>
      <c r="J64" s="181"/>
      <c r="K64" s="181">
        <f>'将来負担比率（分子）の構造'!L$43</f>
        <v>9878</v>
      </c>
      <c r="L64" s="181"/>
      <c r="M64" s="181"/>
      <c r="N64" s="181">
        <f>'将来負担比率（分子）の構造'!M$43</f>
        <v>10119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30186</v>
      </c>
      <c r="C66" s="181"/>
      <c r="D66" s="181"/>
      <c r="E66" s="181">
        <f>'将来負担比率（分子）の構造'!J$41</f>
        <v>32269</v>
      </c>
      <c r="F66" s="181"/>
      <c r="G66" s="181"/>
      <c r="H66" s="181">
        <f>'将来負担比率（分子）の構造'!K$41</f>
        <v>33197</v>
      </c>
      <c r="I66" s="181"/>
      <c r="J66" s="181"/>
      <c r="K66" s="181">
        <f>'将来負担比率（分子）の構造'!L$41</f>
        <v>32987</v>
      </c>
      <c r="L66" s="181"/>
      <c r="M66" s="181"/>
      <c r="N66" s="181">
        <f>'将来負担比率（分子）の構造'!M$41</f>
        <v>32415</v>
      </c>
      <c r="O66" s="181"/>
      <c r="P66" s="181"/>
    </row>
    <row r="67" spans="1:16" x14ac:dyDescent="0.15">
      <c r="A67" s="181" t="s">
        <v>74</v>
      </c>
      <c r="B67" s="181" t="e">
        <f>NA()</f>
        <v>#N/A</v>
      </c>
      <c r="C67" s="181">
        <f>IF(ISNUMBER('将来負担比率（分子）の構造'!I$53), IF('将来負担比率（分子）の構造'!I$53 &lt; 0, 0, '将来負担比率（分子）の構造'!I$53), NA())</f>
        <v>3463</v>
      </c>
      <c r="D67" s="181" t="e">
        <f>NA()</f>
        <v>#N/A</v>
      </c>
      <c r="E67" s="181" t="e">
        <f>NA()</f>
        <v>#N/A</v>
      </c>
      <c r="F67" s="181">
        <f>IF(ISNUMBER('将来負担比率（分子）の構造'!J$53), IF('将来負担比率（分子）の構造'!J$53 &lt; 0, 0, '将来負担比率（分子）の構造'!J$53), NA())</f>
        <v>3581</v>
      </c>
      <c r="G67" s="181" t="e">
        <f>NA()</f>
        <v>#N/A</v>
      </c>
      <c r="H67" s="181" t="e">
        <f>NA()</f>
        <v>#N/A</v>
      </c>
      <c r="I67" s="181">
        <f>IF(ISNUMBER('将来負担比率（分子）の構造'!K$53), IF('将来負担比率（分子）の構造'!K$53 &lt; 0, 0, '将来負担比率（分子）の構造'!K$53), NA())</f>
        <v>4775</v>
      </c>
      <c r="J67" s="181" t="e">
        <f>NA()</f>
        <v>#N/A</v>
      </c>
      <c r="K67" s="181" t="e">
        <f>NA()</f>
        <v>#N/A</v>
      </c>
      <c r="L67" s="181">
        <f>IF(ISNUMBER('将来負担比率（分子）の構造'!L$53), IF('将来負担比率（分子）の構造'!L$53 &lt; 0, 0, '将来負担比率（分子）の構造'!L$53), NA())</f>
        <v>2444</v>
      </c>
      <c r="M67" s="181" t="e">
        <f>NA()</f>
        <v>#N/A</v>
      </c>
      <c r="N67" s="181" t="e">
        <f>NA()</f>
        <v>#N/A</v>
      </c>
      <c r="O67" s="181">
        <f>IF(ISNUMBER('将来負担比率（分子）の構造'!M$53), IF('将来負担比率（分子）の構造'!M$53 &lt; 0, 0, '将来負担比率（分子）の構造'!M$53), NA())</f>
        <v>2815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5440</v>
      </c>
      <c r="C72" s="185">
        <f>基金残高に係る経年分析!G55</f>
        <v>5988</v>
      </c>
      <c r="D72" s="185">
        <f>基金残高に係る経年分析!H55</f>
        <v>5412</v>
      </c>
    </row>
    <row r="73" spans="1:16" x14ac:dyDescent="0.15">
      <c r="A73" s="184" t="s">
        <v>77</v>
      </c>
      <c r="B73" s="185">
        <f>基金残高に係る経年分析!F56</f>
        <v>1992</v>
      </c>
      <c r="C73" s="185">
        <f>基金残高に係る経年分析!G56</f>
        <v>2381</v>
      </c>
      <c r="D73" s="185">
        <f>基金残高に係る経年分析!H56</f>
        <v>2264</v>
      </c>
    </row>
    <row r="74" spans="1:16" x14ac:dyDescent="0.15">
      <c r="A74" s="184" t="s">
        <v>78</v>
      </c>
      <c r="B74" s="185">
        <f>基金残高に係る経年分析!F57</f>
        <v>2778</v>
      </c>
      <c r="C74" s="185">
        <f>基金残高に係る経年分析!G57</f>
        <v>2623</v>
      </c>
      <c r="D74" s="185">
        <f>基金残高に係る経年分析!H57</f>
        <v>2586</v>
      </c>
    </row>
  </sheetData>
  <sheetProtection algorithmName="SHA-512" hashValue="t05JEj6Ph+JEy5Ge35vw2xakkRFPSWVtcePhjk+bKLi0MAYfMxpUi+hM5TFOq5h7c4hfd5MS3fOtg/kYY20EZQ==" saltValue="1N3eUGqtzDsfMGH5IHzA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6108244</v>
      </c>
      <c r="S5" s="734"/>
      <c r="T5" s="734"/>
      <c r="U5" s="734"/>
      <c r="V5" s="734"/>
      <c r="W5" s="734"/>
      <c r="X5" s="734"/>
      <c r="Y5" s="777"/>
      <c r="Z5" s="795">
        <v>21.9</v>
      </c>
      <c r="AA5" s="795"/>
      <c r="AB5" s="795"/>
      <c r="AC5" s="795"/>
      <c r="AD5" s="796">
        <v>6108244</v>
      </c>
      <c r="AE5" s="796"/>
      <c r="AF5" s="796"/>
      <c r="AG5" s="796"/>
      <c r="AH5" s="796"/>
      <c r="AI5" s="796"/>
      <c r="AJ5" s="796"/>
      <c r="AK5" s="796"/>
      <c r="AL5" s="778">
        <v>40.6</v>
      </c>
      <c r="AM5" s="749"/>
      <c r="AN5" s="749"/>
      <c r="AO5" s="779"/>
      <c r="AP5" s="744" t="s">
        <v>226</v>
      </c>
      <c r="AQ5" s="745"/>
      <c r="AR5" s="745"/>
      <c r="AS5" s="745"/>
      <c r="AT5" s="745"/>
      <c r="AU5" s="745"/>
      <c r="AV5" s="745"/>
      <c r="AW5" s="745"/>
      <c r="AX5" s="745"/>
      <c r="AY5" s="745"/>
      <c r="AZ5" s="745"/>
      <c r="BA5" s="745"/>
      <c r="BB5" s="745"/>
      <c r="BC5" s="745"/>
      <c r="BD5" s="745"/>
      <c r="BE5" s="745"/>
      <c r="BF5" s="746"/>
      <c r="BG5" s="678">
        <v>6105998</v>
      </c>
      <c r="BH5" s="679"/>
      <c r="BI5" s="679"/>
      <c r="BJ5" s="679"/>
      <c r="BK5" s="679"/>
      <c r="BL5" s="679"/>
      <c r="BM5" s="679"/>
      <c r="BN5" s="680"/>
      <c r="BO5" s="715">
        <v>100</v>
      </c>
      <c r="BP5" s="715"/>
      <c r="BQ5" s="715"/>
      <c r="BR5" s="715"/>
      <c r="BS5" s="716">
        <v>94919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297622</v>
      </c>
      <c r="S6" s="679"/>
      <c r="T6" s="679"/>
      <c r="U6" s="679"/>
      <c r="V6" s="679"/>
      <c r="W6" s="679"/>
      <c r="X6" s="679"/>
      <c r="Y6" s="680"/>
      <c r="Z6" s="715">
        <v>1.1000000000000001</v>
      </c>
      <c r="AA6" s="715"/>
      <c r="AB6" s="715"/>
      <c r="AC6" s="715"/>
      <c r="AD6" s="716">
        <v>297622</v>
      </c>
      <c r="AE6" s="716"/>
      <c r="AF6" s="716"/>
      <c r="AG6" s="716"/>
      <c r="AH6" s="716"/>
      <c r="AI6" s="716"/>
      <c r="AJ6" s="716"/>
      <c r="AK6" s="716"/>
      <c r="AL6" s="681">
        <v>2</v>
      </c>
      <c r="AM6" s="682"/>
      <c r="AN6" s="682"/>
      <c r="AO6" s="717"/>
      <c r="AP6" s="675" t="s">
        <v>231</v>
      </c>
      <c r="AQ6" s="676"/>
      <c r="AR6" s="676"/>
      <c r="AS6" s="676"/>
      <c r="AT6" s="676"/>
      <c r="AU6" s="676"/>
      <c r="AV6" s="676"/>
      <c r="AW6" s="676"/>
      <c r="AX6" s="676"/>
      <c r="AY6" s="676"/>
      <c r="AZ6" s="676"/>
      <c r="BA6" s="676"/>
      <c r="BB6" s="676"/>
      <c r="BC6" s="676"/>
      <c r="BD6" s="676"/>
      <c r="BE6" s="676"/>
      <c r="BF6" s="677"/>
      <c r="BG6" s="678">
        <v>6105998</v>
      </c>
      <c r="BH6" s="679"/>
      <c r="BI6" s="679"/>
      <c r="BJ6" s="679"/>
      <c r="BK6" s="679"/>
      <c r="BL6" s="679"/>
      <c r="BM6" s="679"/>
      <c r="BN6" s="680"/>
      <c r="BO6" s="715">
        <v>100</v>
      </c>
      <c r="BP6" s="715"/>
      <c r="BQ6" s="715"/>
      <c r="BR6" s="715"/>
      <c r="BS6" s="716">
        <v>94919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202971</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202802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4169</v>
      </c>
      <c r="S7" s="679"/>
      <c r="T7" s="679"/>
      <c r="U7" s="679"/>
      <c r="V7" s="679"/>
      <c r="W7" s="679"/>
      <c r="X7" s="679"/>
      <c r="Y7" s="680"/>
      <c r="Z7" s="715">
        <v>0</v>
      </c>
      <c r="AA7" s="715"/>
      <c r="AB7" s="715"/>
      <c r="AC7" s="715"/>
      <c r="AD7" s="716">
        <v>4169</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2427917</v>
      </c>
      <c r="BH7" s="679"/>
      <c r="BI7" s="679"/>
      <c r="BJ7" s="679"/>
      <c r="BK7" s="679"/>
      <c r="BL7" s="679"/>
      <c r="BM7" s="679"/>
      <c r="BN7" s="680"/>
      <c r="BO7" s="715">
        <v>39.700000000000003</v>
      </c>
      <c r="BP7" s="715"/>
      <c r="BQ7" s="715"/>
      <c r="BR7" s="715"/>
      <c r="BS7" s="716">
        <v>94919</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2993805</v>
      </c>
      <c r="CS7" s="679"/>
      <c r="CT7" s="679"/>
      <c r="CU7" s="679"/>
      <c r="CV7" s="679"/>
      <c r="CW7" s="679"/>
      <c r="CX7" s="679"/>
      <c r="CY7" s="680"/>
      <c r="CZ7" s="715">
        <v>11</v>
      </c>
      <c r="DA7" s="715"/>
      <c r="DB7" s="715"/>
      <c r="DC7" s="715"/>
      <c r="DD7" s="684">
        <v>258747</v>
      </c>
      <c r="DE7" s="679"/>
      <c r="DF7" s="679"/>
      <c r="DG7" s="679"/>
      <c r="DH7" s="679"/>
      <c r="DI7" s="679"/>
      <c r="DJ7" s="679"/>
      <c r="DK7" s="679"/>
      <c r="DL7" s="679"/>
      <c r="DM7" s="679"/>
      <c r="DN7" s="679"/>
      <c r="DO7" s="679"/>
      <c r="DP7" s="680"/>
      <c r="DQ7" s="684">
        <v>2335453</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10920</v>
      </c>
      <c r="S8" s="679"/>
      <c r="T8" s="679"/>
      <c r="U8" s="679"/>
      <c r="V8" s="679"/>
      <c r="W8" s="679"/>
      <c r="X8" s="679"/>
      <c r="Y8" s="680"/>
      <c r="Z8" s="715">
        <v>0</v>
      </c>
      <c r="AA8" s="715"/>
      <c r="AB8" s="715"/>
      <c r="AC8" s="715"/>
      <c r="AD8" s="716">
        <v>10920</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85772</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9675897</v>
      </c>
      <c r="CS8" s="679"/>
      <c r="CT8" s="679"/>
      <c r="CU8" s="679"/>
      <c r="CV8" s="679"/>
      <c r="CW8" s="679"/>
      <c r="CX8" s="679"/>
      <c r="CY8" s="680"/>
      <c r="CZ8" s="715">
        <v>35.700000000000003</v>
      </c>
      <c r="DA8" s="715"/>
      <c r="DB8" s="715"/>
      <c r="DC8" s="715"/>
      <c r="DD8" s="684">
        <v>68297</v>
      </c>
      <c r="DE8" s="679"/>
      <c r="DF8" s="679"/>
      <c r="DG8" s="679"/>
      <c r="DH8" s="679"/>
      <c r="DI8" s="679"/>
      <c r="DJ8" s="679"/>
      <c r="DK8" s="679"/>
      <c r="DL8" s="679"/>
      <c r="DM8" s="679"/>
      <c r="DN8" s="679"/>
      <c r="DO8" s="679"/>
      <c r="DP8" s="680"/>
      <c r="DQ8" s="684">
        <v>4993916</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6622</v>
      </c>
      <c r="S9" s="679"/>
      <c r="T9" s="679"/>
      <c r="U9" s="679"/>
      <c r="V9" s="679"/>
      <c r="W9" s="679"/>
      <c r="X9" s="679"/>
      <c r="Y9" s="680"/>
      <c r="Z9" s="715">
        <v>0</v>
      </c>
      <c r="AA9" s="715"/>
      <c r="AB9" s="715"/>
      <c r="AC9" s="715"/>
      <c r="AD9" s="716">
        <v>6622</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1830195</v>
      </c>
      <c r="BH9" s="679"/>
      <c r="BI9" s="679"/>
      <c r="BJ9" s="679"/>
      <c r="BK9" s="679"/>
      <c r="BL9" s="679"/>
      <c r="BM9" s="679"/>
      <c r="BN9" s="680"/>
      <c r="BO9" s="715">
        <v>30</v>
      </c>
      <c r="BP9" s="715"/>
      <c r="BQ9" s="715"/>
      <c r="BR9" s="715"/>
      <c r="BS9" s="684" t="s">
        <v>127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1933016</v>
      </c>
      <c r="CS9" s="679"/>
      <c r="CT9" s="679"/>
      <c r="CU9" s="679"/>
      <c r="CV9" s="679"/>
      <c r="CW9" s="679"/>
      <c r="CX9" s="679"/>
      <c r="CY9" s="680"/>
      <c r="CZ9" s="715">
        <v>7.1</v>
      </c>
      <c r="DA9" s="715"/>
      <c r="DB9" s="715"/>
      <c r="DC9" s="715"/>
      <c r="DD9" s="684">
        <v>38897</v>
      </c>
      <c r="DE9" s="679"/>
      <c r="DF9" s="679"/>
      <c r="DG9" s="679"/>
      <c r="DH9" s="679"/>
      <c r="DI9" s="679"/>
      <c r="DJ9" s="679"/>
      <c r="DK9" s="679"/>
      <c r="DL9" s="679"/>
      <c r="DM9" s="679"/>
      <c r="DN9" s="679"/>
      <c r="DO9" s="679"/>
      <c r="DP9" s="680"/>
      <c r="DQ9" s="684">
        <v>1628190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243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196999</v>
      </c>
      <c r="BH10" s="679"/>
      <c r="BI10" s="679"/>
      <c r="BJ10" s="679"/>
      <c r="BK10" s="679"/>
      <c r="BL10" s="679"/>
      <c r="BM10" s="679"/>
      <c r="BN10" s="680"/>
      <c r="BO10" s="715">
        <v>3.2</v>
      </c>
      <c r="BP10" s="715"/>
      <c r="BQ10" s="715"/>
      <c r="BR10" s="715"/>
      <c r="BS10" s="684">
        <v>32559</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34297</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32193</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1008112</v>
      </c>
      <c r="S11" s="679"/>
      <c r="T11" s="679"/>
      <c r="U11" s="679"/>
      <c r="V11" s="679"/>
      <c r="W11" s="679"/>
      <c r="X11" s="679"/>
      <c r="Y11" s="680"/>
      <c r="Z11" s="681">
        <v>3.6</v>
      </c>
      <c r="AA11" s="682"/>
      <c r="AB11" s="682"/>
      <c r="AC11" s="683"/>
      <c r="AD11" s="684">
        <v>1008112</v>
      </c>
      <c r="AE11" s="679"/>
      <c r="AF11" s="679"/>
      <c r="AG11" s="679"/>
      <c r="AH11" s="679"/>
      <c r="AI11" s="679"/>
      <c r="AJ11" s="679"/>
      <c r="AK11" s="680"/>
      <c r="AL11" s="681">
        <v>6.7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314951</v>
      </c>
      <c r="BH11" s="679"/>
      <c r="BI11" s="679"/>
      <c r="BJ11" s="679"/>
      <c r="BK11" s="679"/>
      <c r="BL11" s="679"/>
      <c r="BM11" s="679"/>
      <c r="BN11" s="680"/>
      <c r="BO11" s="715">
        <v>5.2</v>
      </c>
      <c r="BP11" s="715"/>
      <c r="BQ11" s="715"/>
      <c r="BR11" s="715"/>
      <c r="BS11" s="684">
        <v>62360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1233961</v>
      </c>
      <c r="CS11" s="679"/>
      <c r="CT11" s="679"/>
      <c r="CU11" s="679"/>
      <c r="CV11" s="679"/>
      <c r="CW11" s="679"/>
      <c r="CX11" s="679"/>
      <c r="CY11" s="680"/>
      <c r="CZ11" s="715">
        <v>4.5999999999999996</v>
      </c>
      <c r="DA11" s="715"/>
      <c r="DB11" s="715"/>
      <c r="DC11" s="715"/>
      <c r="DD11" s="684">
        <v>515574</v>
      </c>
      <c r="DE11" s="679"/>
      <c r="DF11" s="679"/>
      <c r="DG11" s="679"/>
      <c r="DH11" s="679"/>
      <c r="DI11" s="679"/>
      <c r="DJ11" s="679"/>
      <c r="DK11" s="679"/>
      <c r="DL11" s="679"/>
      <c r="DM11" s="679"/>
      <c r="DN11" s="679"/>
      <c r="DO11" s="679"/>
      <c r="DP11" s="680"/>
      <c r="DQ11" s="684">
        <v>518882</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250</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127</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3054784</v>
      </c>
      <c r="BH12" s="679"/>
      <c r="BI12" s="679"/>
      <c r="BJ12" s="679"/>
      <c r="BK12" s="679"/>
      <c r="BL12" s="679"/>
      <c r="BM12" s="679"/>
      <c r="BN12" s="680"/>
      <c r="BO12" s="715">
        <v>50</v>
      </c>
      <c r="BP12" s="715"/>
      <c r="BQ12" s="715"/>
      <c r="BR12" s="715"/>
      <c r="BS12" s="684" t="s">
        <v>127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1089675</v>
      </c>
      <c r="CS12" s="679"/>
      <c r="CT12" s="679"/>
      <c r="CU12" s="679"/>
      <c r="CV12" s="679"/>
      <c r="CW12" s="679"/>
      <c r="CX12" s="679"/>
      <c r="CY12" s="680"/>
      <c r="CZ12" s="715">
        <v>4</v>
      </c>
      <c r="DA12" s="715"/>
      <c r="DB12" s="715"/>
      <c r="DC12" s="715"/>
      <c r="DD12" s="684">
        <v>51115</v>
      </c>
      <c r="DE12" s="679"/>
      <c r="DF12" s="679"/>
      <c r="DG12" s="679"/>
      <c r="DH12" s="679"/>
      <c r="DI12" s="679"/>
      <c r="DJ12" s="679"/>
      <c r="DK12" s="679"/>
      <c r="DL12" s="679"/>
      <c r="DM12" s="679"/>
      <c r="DN12" s="679"/>
      <c r="DO12" s="679"/>
      <c r="DP12" s="680"/>
      <c r="DQ12" s="684">
        <v>567720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243</v>
      </c>
      <c r="AA13" s="715"/>
      <c r="AB13" s="715"/>
      <c r="AC13" s="715"/>
      <c r="AD13" s="716" t="s">
        <v>127</v>
      </c>
      <c r="AE13" s="716"/>
      <c r="AF13" s="716"/>
      <c r="AG13" s="716"/>
      <c r="AH13" s="716"/>
      <c r="AI13" s="716"/>
      <c r="AJ13" s="716"/>
      <c r="AK13" s="716"/>
      <c r="AL13" s="681" t="s">
        <v>243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3042270</v>
      </c>
      <c r="BH13" s="679"/>
      <c r="BI13" s="679"/>
      <c r="BJ13" s="679"/>
      <c r="BK13" s="679"/>
      <c r="BL13" s="679"/>
      <c r="BM13" s="679"/>
      <c r="BN13" s="680"/>
      <c r="BO13" s="715">
        <v>49.8</v>
      </c>
      <c r="BP13" s="715"/>
      <c r="BQ13" s="715"/>
      <c r="BR13" s="715"/>
      <c r="BS13" s="684" t="s">
        <v>243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2677255</v>
      </c>
      <c r="CS13" s="679"/>
      <c r="CT13" s="679"/>
      <c r="CU13" s="679"/>
      <c r="CV13" s="679"/>
      <c r="CW13" s="679"/>
      <c r="CX13" s="679"/>
      <c r="CY13" s="680"/>
      <c r="CZ13" s="715">
        <v>9.9</v>
      </c>
      <c r="DA13" s="715"/>
      <c r="DB13" s="715"/>
      <c r="DC13" s="715"/>
      <c r="DD13" s="684">
        <v>1174000</v>
      </c>
      <c r="DE13" s="679"/>
      <c r="DF13" s="679"/>
      <c r="DG13" s="679"/>
      <c r="DH13" s="679"/>
      <c r="DI13" s="679"/>
      <c r="DJ13" s="679"/>
      <c r="DK13" s="679"/>
      <c r="DL13" s="679"/>
      <c r="DM13" s="679"/>
      <c r="DN13" s="679"/>
      <c r="DO13" s="679"/>
      <c r="DP13" s="680"/>
      <c r="DQ13" s="684">
        <v>1747496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33978</v>
      </c>
      <c r="S14" s="679"/>
      <c r="T14" s="679"/>
      <c r="U14" s="679"/>
      <c r="V14" s="679"/>
      <c r="W14" s="679"/>
      <c r="X14" s="679"/>
      <c r="Y14" s="680"/>
      <c r="Z14" s="715">
        <v>0.1</v>
      </c>
      <c r="AA14" s="715"/>
      <c r="AB14" s="715"/>
      <c r="AC14" s="715"/>
      <c r="AD14" s="716">
        <v>33978</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171647</v>
      </c>
      <c r="BH14" s="679"/>
      <c r="BI14" s="679"/>
      <c r="BJ14" s="679"/>
      <c r="BK14" s="679"/>
      <c r="BL14" s="679"/>
      <c r="BM14" s="679"/>
      <c r="BN14" s="680"/>
      <c r="BO14" s="715">
        <v>2.8</v>
      </c>
      <c r="BP14" s="715"/>
      <c r="BQ14" s="715"/>
      <c r="BR14" s="715"/>
      <c r="BS14" s="684" t="s">
        <v>250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1224984</v>
      </c>
      <c r="CS14" s="679"/>
      <c r="CT14" s="679"/>
      <c r="CU14" s="679"/>
      <c r="CV14" s="679"/>
      <c r="CW14" s="679"/>
      <c r="CX14" s="679"/>
      <c r="CY14" s="680"/>
      <c r="CZ14" s="715">
        <v>4.5</v>
      </c>
      <c r="DA14" s="715"/>
      <c r="DB14" s="715"/>
      <c r="DC14" s="715"/>
      <c r="DD14" s="684" t="s">
        <v>250</v>
      </c>
      <c r="DE14" s="679"/>
      <c r="DF14" s="679"/>
      <c r="DG14" s="679"/>
      <c r="DH14" s="679"/>
      <c r="DI14" s="679"/>
      <c r="DJ14" s="679"/>
      <c r="DK14" s="679"/>
      <c r="DL14" s="679"/>
      <c r="DM14" s="679"/>
      <c r="DN14" s="679"/>
      <c r="DO14" s="679"/>
      <c r="DP14" s="680"/>
      <c r="DQ14" s="684">
        <v>1177384</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243</v>
      </c>
      <c r="AA15" s="715"/>
      <c r="AB15" s="715"/>
      <c r="AC15" s="715"/>
      <c r="AD15" s="716" t="s">
        <v>127</v>
      </c>
      <c r="AE15" s="716"/>
      <c r="AF15" s="716"/>
      <c r="AG15" s="716"/>
      <c r="AH15" s="716"/>
      <c r="AI15" s="716"/>
      <c r="AJ15" s="716"/>
      <c r="AK15" s="716"/>
      <c r="AL15" s="681" t="s">
        <v>127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451650</v>
      </c>
      <c r="BH15" s="679"/>
      <c r="BI15" s="679"/>
      <c r="BJ15" s="679"/>
      <c r="BK15" s="679"/>
      <c r="BL15" s="679"/>
      <c r="BM15" s="679"/>
      <c r="BN15" s="680"/>
      <c r="BO15" s="715">
        <v>7.4</v>
      </c>
      <c r="BP15" s="715"/>
      <c r="BQ15" s="715"/>
      <c r="BR15" s="715"/>
      <c r="BS15" s="684" t="s">
        <v>127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2720477</v>
      </c>
      <c r="CS15" s="679"/>
      <c r="CT15" s="679"/>
      <c r="CU15" s="679"/>
      <c r="CV15" s="679"/>
      <c r="CW15" s="679"/>
      <c r="CX15" s="679"/>
      <c r="CY15" s="680"/>
      <c r="CZ15" s="715">
        <v>10</v>
      </c>
      <c r="DA15" s="715"/>
      <c r="DB15" s="715"/>
      <c r="DC15" s="715"/>
      <c r="DD15" s="684">
        <v>731399</v>
      </c>
      <c r="DE15" s="679"/>
      <c r="DF15" s="679"/>
      <c r="DG15" s="679"/>
      <c r="DH15" s="679"/>
      <c r="DI15" s="679"/>
      <c r="DJ15" s="679"/>
      <c r="DK15" s="679"/>
      <c r="DL15" s="679"/>
      <c r="DM15" s="679"/>
      <c r="DN15" s="679"/>
      <c r="DO15" s="679"/>
      <c r="DP15" s="680"/>
      <c r="DQ15" s="684">
        <v>1832786</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4613</v>
      </c>
      <c r="S16" s="679"/>
      <c r="T16" s="679"/>
      <c r="U16" s="679"/>
      <c r="V16" s="679"/>
      <c r="W16" s="679"/>
      <c r="X16" s="679"/>
      <c r="Y16" s="680"/>
      <c r="Z16" s="715">
        <v>0</v>
      </c>
      <c r="AA16" s="715"/>
      <c r="AB16" s="715"/>
      <c r="AC16" s="715"/>
      <c r="AD16" s="716">
        <v>4613</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250</v>
      </c>
      <c r="BP16" s="715"/>
      <c r="BQ16" s="715"/>
      <c r="BR16" s="715"/>
      <c r="BS16" s="684" t="s">
        <v>250</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243</v>
      </c>
      <c r="DA16" s="715"/>
      <c r="DB16" s="715"/>
      <c r="DC16" s="715"/>
      <c r="DD16" s="684" t="s">
        <v>250</v>
      </c>
      <c r="DE16" s="679"/>
      <c r="DF16" s="679"/>
      <c r="DG16" s="679"/>
      <c r="DH16" s="679"/>
      <c r="DI16" s="679"/>
      <c r="DJ16" s="679"/>
      <c r="DK16" s="679"/>
      <c r="DL16" s="679"/>
      <c r="DM16" s="679"/>
      <c r="DN16" s="679"/>
      <c r="DO16" s="679"/>
      <c r="DP16" s="680"/>
      <c r="DQ16" s="684" t="s">
        <v>250</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71134</v>
      </c>
      <c r="S17" s="679"/>
      <c r="T17" s="679"/>
      <c r="U17" s="679"/>
      <c r="V17" s="679"/>
      <c r="W17" s="679"/>
      <c r="X17" s="679"/>
      <c r="Y17" s="680"/>
      <c r="Z17" s="715">
        <v>0.3</v>
      </c>
      <c r="AA17" s="715"/>
      <c r="AB17" s="715"/>
      <c r="AC17" s="715"/>
      <c r="AD17" s="716">
        <v>71134</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243</v>
      </c>
      <c r="BP17" s="715"/>
      <c r="BQ17" s="715"/>
      <c r="BR17" s="715"/>
      <c r="BS17" s="684" t="s">
        <v>127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3310310</v>
      </c>
      <c r="CS17" s="679"/>
      <c r="CT17" s="679"/>
      <c r="CU17" s="679"/>
      <c r="CV17" s="679"/>
      <c r="CW17" s="679"/>
      <c r="CX17" s="679"/>
      <c r="CY17" s="680"/>
      <c r="CZ17" s="715">
        <v>12.2</v>
      </c>
      <c r="DA17" s="715"/>
      <c r="DB17" s="715"/>
      <c r="DC17" s="715"/>
      <c r="DD17" s="684" t="s">
        <v>250</v>
      </c>
      <c r="DE17" s="679"/>
      <c r="DF17" s="679"/>
      <c r="DG17" s="679"/>
      <c r="DH17" s="679"/>
      <c r="DI17" s="679"/>
      <c r="DJ17" s="679"/>
      <c r="DK17" s="679"/>
      <c r="DL17" s="679"/>
      <c r="DM17" s="679"/>
      <c r="DN17" s="679"/>
      <c r="DO17" s="679"/>
      <c r="DP17" s="680"/>
      <c r="DQ17" s="684">
        <v>3163381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23774</v>
      </c>
      <c r="S18" s="679"/>
      <c r="T18" s="679"/>
      <c r="U18" s="679"/>
      <c r="V18" s="679"/>
      <c r="W18" s="679"/>
      <c r="X18" s="679"/>
      <c r="Y18" s="680"/>
      <c r="Z18" s="715">
        <v>0.1</v>
      </c>
      <c r="AA18" s="715"/>
      <c r="AB18" s="715"/>
      <c r="AC18" s="715"/>
      <c r="AD18" s="716">
        <v>23774</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250</v>
      </c>
      <c r="BP18" s="715"/>
      <c r="BQ18" s="715"/>
      <c r="BR18" s="715"/>
      <c r="BS18" s="684" t="s">
        <v>250</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250</v>
      </c>
      <c r="CS18" s="679"/>
      <c r="CT18" s="679"/>
      <c r="CU18" s="679"/>
      <c r="CV18" s="679"/>
      <c r="CW18" s="679"/>
      <c r="CX18" s="679"/>
      <c r="CY18" s="680"/>
      <c r="CZ18" s="715" t="s">
        <v>127</v>
      </c>
      <c r="DA18" s="715"/>
      <c r="DB18" s="715"/>
      <c r="DC18" s="715"/>
      <c r="DD18" s="684" t="s">
        <v>250</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3127</v>
      </c>
      <c r="S19" s="679"/>
      <c r="T19" s="679"/>
      <c r="U19" s="679"/>
      <c r="V19" s="679"/>
      <c r="W19" s="679"/>
      <c r="X19" s="679"/>
      <c r="Y19" s="680"/>
      <c r="Z19" s="715">
        <v>0</v>
      </c>
      <c r="AA19" s="715"/>
      <c r="AB19" s="715"/>
      <c r="AC19" s="715"/>
      <c r="AD19" s="716">
        <v>3127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2246</v>
      </c>
      <c r="BH19" s="679"/>
      <c r="BI19" s="679"/>
      <c r="BJ19" s="679"/>
      <c r="BK19" s="679"/>
      <c r="BL19" s="679"/>
      <c r="BM19" s="679"/>
      <c r="BN19" s="680"/>
      <c r="BO19" s="715">
        <v>0</v>
      </c>
      <c r="BP19" s="715"/>
      <c r="BQ19" s="715"/>
      <c r="BR19" s="715"/>
      <c r="BS19" s="684" t="s">
        <v>250</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250</v>
      </c>
      <c r="CS19" s="679"/>
      <c r="CT19" s="679"/>
      <c r="CU19" s="679"/>
      <c r="CV19" s="679"/>
      <c r="CW19" s="679"/>
      <c r="CX19" s="679"/>
      <c r="CY19" s="680"/>
      <c r="CZ19" s="715" t="s">
        <v>127</v>
      </c>
      <c r="DA19" s="715"/>
      <c r="DB19" s="715"/>
      <c r="DC19" s="715"/>
      <c r="DD19" s="684" t="s">
        <v>250</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1659</v>
      </c>
      <c r="S20" s="679"/>
      <c r="T20" s="679"/>
      <c r="U20" s="679"/>
      <c r="V20" s="679"/>
      <c r="W20" s="679"/>
      <c r="X20" s="679"/>
      <c r="Y20" s="680"/>
      <c r="Z20" s="715">
        <v>0</v>
      </c>
      <c r="AA20" s="715"/>
      <c r="AB20" s="715"/>
      <c r="AC20" s="715"/>
      <c r="AD20" s="716">
        <v>1659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2246</v>
      </c>
      <c r="BH20" s="679"/>
      <c r="BI20" s="679"/>
      <c r="BJ20" s="679"/>
      <c r="BK20" s="679"/>
      <c r="BL20" s="679"/>
      <c r="BM20" s="679"/>
      <c r="BN20" s="680"/>
      <c r="BO20" s="715">
        <v>0</v>
      </c>
      <c r="BP20" s="715"/>
      <c r="BQ20" s="715"/>
      <c r="BR20" s="715"/>
      <c r="BS20" s="684" t="s">
        <v>127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27096648</v>
      </c>
      <c r="CS20" s="679"/>
      <c r="CT20" s="679"/>
      <c r="CU20" s="679"/>
      <c r="CV20" s="679"/>
      <c r="CW20" s="679"/>
      <c r="CX20" s="679"/>
      <c r="CY20" s="680"/>
      <c r="CZ20" s="715">
        <v>100</v>
      </c>
      <c r="DA20" s="715"/>
      <c r="DB20" s="715"/>
      <c r="DC20" s="715"/>
      <c r="DD20" s="684">
        <v>2838029</v>
      </c>
      <c r="DE20" s="679"/>
      <c r="DF20" s="679"/>
      <c r="DG20" s="679"/>
      <c r="DH20" s="679"/>
      <c r="DI20" s="679"/>
      <c r="DJ20" s="679"/>
      <c r="DK20" s="679"/>
      <c r="DL20" s="679"/>
      <c r="DM20" s="679"/>
      <c r="DN20" s="679"/>
      <c r="DO20" s="679"/>
      <c r="DP20" s="680"/>
      <c r="DQ20" s="684">
        <v>18200203</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42574</v>
      </c>
      <c r="S21" s="679"/>
      <c r="T21" s="679"/>
      <c r="U21" s="679"/>
      <c r="V21" s="679"/>
      <c r="W21" s="679"/>
      <c r="X21" s="679"/>
      <c r="Y21" s="680"/>
      <c r="Z21" s="715">
        <v>0.2</v>
      </c>
      <c r="AA21" s="715"/>
      <c r="AB21" s="715"/>
      <c r="AC21" s="715"/>
      <c r="AD21" s="716">
        <v>42574</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2246</v>
      </c>
      <c r="BH21" s="679"/>
      <c r="BI21" s="679"/>
      <c r="BJ21" s="679"/>
      <c r="BK21" s="679"/>
      <c r="BL21" s="679"/>
      <c r="BM21" s="679"/>
      <c r="BN21" s="680"/>
      <c r="BO21" s="715">
        <v>0</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8815706</v>
      </c>
      <c r="S22" s="679"/>
      <c r="T22" s="679"/>
      <c r="U22" s="679"/>
      <c r="V22" s="679"/>
      <c r="W22" s="679"/>
      <c r="X22" s="679"/>
      <c r="Y22" s="680"/>
      <c r="Z22" s="715">
        <v>31.6</v>
      </c>
      <c r="AA22" s="715"/>
      <c r="AB22" s="715"/>
      <c r="AC22" s="715"/>
      <c r="AD22" s="716">
        <v>7482640</v>
      </c>
      <c r="AE22" s="716"/>
      <c r="AF22" s="716"/>
      <c r="AG22" s="716"/>
      <c r="AH22" s="716"/>
      <c r="AI22" s="716"/>
      <c r="AJ22" s="716"/>
      <c r="AK22" s="716"/>
      <c r="AL22" s="681">
        <v>49.7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7482640</v>
      </c>
      <c r="S23" s="679"/>
      <c r="T23" s="679"/>
      <c r="U23" s="679"/>
      <c r="V23" s="679"/>
      <c r="W23" s="679"/>
      <c r="X23" s="679"/>
      <c r="Y23" s="680"/>
      <c r="Z23" s="715">
        <v>26.8</v>
      </c>
      <c r="AA23" s="715"/>
      <c r="AB23" s="715"/>
      <c r="AC23" s="715"/>
      <c r="AD23" s="716">
        <v>7482640</v>
      </c>
      <c r="AE23" s="716"/>
      <c r="AF23" s="716"/>
      <c r="AG23" s="716"/>
      <c r="AH23" s="716"/>
      <c r="AI23" s="716"/>
      <c r="AJ23" s="716"/>
      <c r="AK23" s="716"/>
      <c r="AL23" s="681">
        <v>49.7</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135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1333015</v>
      </c>
      <c r="S24" s="679"/>
      <c r="T24" s="679"/>
      <c r="U24" s="679"/>
      <c r="V24" s="679"/>
      <c r="W24" s="679"/>
      <c r="X24" s="679"/>
      <c r="Y24" s="680"/>
      <c r="Z24" s="715">
        <v>4.8</v>
      </c>
      <c r="AA24" s="715"/>
      <c r="AB24" s="715"/>
      <c r="AC24" s="715"/>
      <c r="AD24" s="716" t="s">
        <v>127</v>
      </c>
      <c r="AE24" s="716"/>
      <c r="AF24" s="716"/>
      <c r="AG24" s="716"/>
      <c r="AH24" s="716"/>
      <c r="AI24" s="716"/>
      <c r="AJ24" s="716"/>
      <c r="AK24" s="716"/>
      <c r="AL24" s="681" t="s">
        <v>250</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250</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12240920</v>
      </c>
      <c r="CS24" s="734"/>
      <c r="CT24" s="734"/>
      <c r="CU24" s="734"/>
      <c r="CV24" s="734"/>
      <c r="CW24" s="734"/>
      <c r="CX24" s="734"/>
      <c r="CY24" s="777"/>
      <c r="CZ24" s="778">
        <v>45.2</v>
      </c>
      <c r="DA24" s="749"/>
      <c r="DB24" s="749"/>
      <c r="DC24" s="781"/>
      <c r="DD24" s="776">
        <v>7942377</v>
      </c>
      <c r="DE24" s="734"/>
      <c r="DF24" s="734"/>
      <c r="DG24" s="734"/>
      <c r="DH24" s="734"/>
      <c r="DI24" s="734"/>
      <c r="DJ24" s="734"/>
      <c r="DK24" s="777"/>
      <c r="DL24" s="776">
        <v>7897117</v>
      </c>
      <c r="DM24" s="734"/>
      <c r="DN24" s="734"/>
      <c r="DO24" s="734"/>
      <c r="DP24" s="734"/>
      <c r="DQ24" s="734"/>
      <c r="DR24" s="734"/>
      <c r="DS24" s="734"/>
      <c r="DT24" s="734"/>
      <c r="DU24" s="734"/>
      <c r="DV24" s="777"/>
      <c r="DW24" s="778">
        <v>50.3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51</v>
      </c>
      <c r="S25" s="679"/>
      <c r="T25" s="679"/>
      <c r="U25" s="679"/>
      <c r="V25" s="679"/>
      <c r="W25" s="679"/>
      <c r="X25" s="679"/>
      <c r="Y25" s="680"/>
      <c r="Z25" s="715">
        <v>0</v>
      </c>
      <c r="AA25" s="715"/>
      <c r="AB25" s="715"/>
      <c r="AC25" s="715"/>
      <c r="AD25" s="716" t="s">
        <v>250</v>
      </c>
      <c r="AE25" s="716"/>
      <c r="AF25" s="716"/>
      <c r="AG25" s="716"/>
      <c r="AH25" s="716"/>
      <c r="AI25" s="716"/>
      <c r="AJ25" s="716"/>
      <c r="AK25" s="716"/>
      <c r="AL25" s="681" t="s">
        <v>127</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250</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3277858</v>
      </c>
      <c r="CS25" s="697"/>
      <c r="CT25" s="697"/>
      <c r="CU25" s="697"/>
      <c r="CV25" s="697"/>
      <c r="CW25" s="697"/>
      <c r="CX25" s="697"/>
      <c r="CY25" s="698"/>
      <c r="CZ25" s="681">
        <v>12.1</v>
      </c>
      <c r="DA25" s="699"/>
      <c r="DB25" s="699"/>
      <c r="DC25" s="700"/>
      <c r="DD25" s="684">
        <v>3070787</v>
      </c>
      <c r="DE25" s="697"/>
      <c r="DF25" s="697"/>
      <c r="DG25" s="697"/>
      <c r="DH25" s="697"/>
      <c r="DI25" s="697"/>
      <c r="DJ25" s="697"/>
      <c r="DK25" s="698"/>
      <c r="DL25" s="684">
        <v>3036382</v>
      </c>
      <c r="DM25" s="697"/>
      <c r="DN25" s="697"/>
      <c r="DO25" s="697"/>
      <c r="DP25" s="697"/>
      <c r="DQ25" s="697"/>
      <c r="DR25" s="697"/>
      <c r="DS25" s="697"/>
      <c r="DT25" s="697"/>
      <c r="DU25" s="697"/>
      <c r="DV25" s="698"/>
      <c r="DW25" s="681">
        <v>19.3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16361120</v>
      </c>
      <c r="S26" s="679"/>
      <c r="T26" s="679"/>
      <c r="U26" s="679"/>
      <c r="V26" s="679"/>
      <c r="W26" s="679"/>
      <c r="X26" s="679"/>
      <c r="Y26" s="680"/>
      <c r="Z26" s="715">
        <v>58.7</v>
      </c>
      <c r="AA26" s="715"/>
      <c r="AB26" s="715"/>
      <c r="AC26" s="715"/>
      <c r="AD26" s="716">
        <v>15028054</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250</v>
      </c>
      <c r="BP26" s="715"/>
      <c r="BQ26" s="715"/>
      <c r="BR26" s="715"/>
      <c r="BS26" s="684" t="s">
        <v>127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2287846</v>
      </c>
      <c r="CS26" s="679"/>
      <c r="CT26" s="679"/>
      <c r="CU26" s="679"/>
      <c r="CV26" s="679"/>
      <c r="CW26" s="679"/>
      <c r="CX26" s="679"/>
      <c r="CY26" s="680"/>
      <c r="CZ26" s="681">
        <v>8.4</v>
      </c>
      <c r="DA26" s="699"/>
      <c r="DB26" s="699"/>
      <c r="DC26" s="700"/>
      <c r="DD26" s="684">
        <v>2106493</v>
      </c>
      <c r="DE26" s="679"/>
      <c r="DF26" s="679"/>
      <c r="DG26" s="679"/>
      <c r="DH26" s="679"/>
      <c r="DI26" s="679"/>
      <c r="DJ26" s="679"/>
      <c r="DK26" s="680"/>
      <c r="DL26" s="684" t="s">
        <v>250</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6668</v>
      </c>
      <c r="S27" s="679"/>
      <c r="T27" s="679"/>
      <c r="U27" s="679"/>
      <c r="V27" s="679"/>
      <c r="W27" s="679"/>
      <c r="X27" s="679"/>
      <c r="Y27" s="680"/>
      <c r="Z27" s="715">
        <v>0</v>
      </c>
      <c r="AA27" s="715"/>
      <c r="AB27" s="715"/>
      <c r="AC27" s="715"/>
      <c r="AD27" s="716">
        <v>6668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6108244</v>
      </c>
      <c r="BH27" s="679"/>
      <c r="BI27" s="679"/>
      <c r="BJ27" s="679"/>
      <c r="BK27" s="679"/>
      <c r="BL27" s="679"/>
      <c r="BM27" s="679"/>
      <c r="BN27" s="680"/>
      <c r="BO27" s="715">
        <v>100</v>
      </c>
      <c r="BP27" s="715"/>
      <c r="BQ27" s="715"/>
      <c r="BR27" s="715"/>
      <c r="BS27" s="684">
        <v>94919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5652763</v>
      </c>
      <c r="CS27" s="697"/>
      <c r="CT27" s="697"/>
      <c r="CU27" s="697"/>
      <c r="CV27" s="697"/>
      <c r="CW27" s="697"/>
      <c r="CX27" s="697"/>
      <c r="CY27" s="698"/>
      <c r="CZ27" s="681">
        <v>20.9</v>
      </c>
      <c r="DA27" s="699"/>
      <c r="DB27" s="699"/>
      <c r="DC27" s="700"/>
      <c r="DD27" s="684">
        <v>1708220</v>
      </c>
      <c r="DE27" s="697"/>
      <c r="DF27" s="697"/>
      <c r="DG27" s="697"/>
      <c r="DH27" s="697"/>
      <c r="DI27" s="697"/>
      <c r="DJ27" s="697"/>
      <c r="DK27" s="698"/>
      <c r="DL27" s="684">
        <v>1697365</v>
      </c>
      <c r="DM27" s="697"/>
      <c r="DN27" s="697"/>
      <c r="DO27" s="697"/>
      <c r="DP27" s="697"/>
      <c r="DQ27" s="697"/>
      <c r="DR27" s="697"/>
      <c r="DS27" s="697"/>
      <c r="DT27" s="697"/>
      <c r="DU27" s="697"/>
      <c r="DV27" s="698"/>
      <c r="DW27" s="681">
        <v>10.8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107680</v>
      </c>
      <c r="S28" s="679"/>
      <c r="T28" s="679"/>
      <c r="U28" s="679"/>
      <c r="V28" s="679"/>
      <c r="W28" s="679"/>
      <c r="X28" s="679"/>
      <c r="Y28" s="680"/>
      <c r="Z28" s="715">
        <v>0.4</v>
      </c>
      <c r="AA28" s="715"/>
      <c r="AB28" s="715"/>
      <c r="AC28" s="715"/>
      <c r="AD28" s="716" t="s">
        <v>135</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3310299</v>
      </c>
      <c r="CS28" s="679"/>
      <c r="CT28" s="679"/>
      <c r="CU28" s="679"/>
      <c r="CV28" s="679"/>
      <c r="CW28" s="679"/>
      <c r="CX28" s="679"/>
      <c r="CY28" s="680"/>
      <c r="CZ28" s="681">
        <v>12.2</v>
      </c>
      <c r="DA28" s="699"/>
      <c r="DB28" s="699"/>
      <c r="DC28" s="700"/>
      <c r="DD28" s="684">
        <v>3163370</v>
      </c>
      <c r="DE28" s="679"/>
      <c r="DF28" s="679"/>
      <c r="DG28" s="679"/>
      <c r="DH28" s="679"/>
      <c r="DI28" s="679"/>
      <c r="DJ28" s="679"/>
      <c r="DK28" s="680"/>
      <c r="DL28" s="684">
        <v>3163370</v>
      </c>
      <c r="DM28" s="679"/>
      <c r="DN28" s="679"/>
      <c r="DO28" s="679"/>
      <c r="DP28" s="679"/>
      <c r="DQ28" s="679"/>
      <c r="DR28" s="679"/>
      <c r="DS28" s="679"/>
      <c r="DT28" s="679"/>
      <c r="DU28" s="679"/>
      <c r="DV28" s="680"/>
      <c r="DW28" s="681">
        <v>20.100000000000001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240794</v>
      </c>
      <c r="S29" s="679"/>
      <c r="T29" s="679"/>
      <c r="U29" s="679"/>
      <c r="V29" s="679"/>
      <c r="W29" s="679"/>
      <c r="X29" s="679"/>
      <c r="Y29" s="680"/>
      <c r="Z29" s="715">
        <v>0.9</v>
      </c>
      <c r="AA29" s="715"/>
      <c r="AB29" s="715"/>
      <c r="AC29" s="715"/>
      <c r="AD29" s="716">
        <v>17119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69</v>
      </c>
      <c r="CG29" s="712"/>
      <c r="CH29" s="712"/>
      <c r="CI29" s="712"/>
      <c r="CJ29" s="712"/>
      <c r="CK29" s="712"/>
      <c r="CL29" s="712"/>
      <c r="CM29" s="712"/>
      <c r="CN29" s="712"/>
      <c r="CO29" s="712"/>
      <c r="CP29" s="712"/>
      <c r="CQ29" s="713"/>
      <c r="CR29" s="678">
        <v>3310255</v>
      </c>
      <c r="CS29" s="697"/>
      <c r="CT29" s="697"/>
      <c r="CU29" s="697"/>
      <c r="CV29" s="697"/>
      <c r="CW29" s="697"/>
      <c r="CX29" s="697"/>
      <c r="CY29" s="698"/>
      <c r="CZ29" s="681">
        <v>12.2</v>
      </c>
      <c r="DA29" s="699"/>
      <c r="DB29" s="699"/>
      <c r="DC29" s="700"/>
      <c r="DD29" s="684">
        <v>3163326</v>
      </c>
      <c r="DE29" s="697"/>
      <c r="DF29" s="697"/>
      <c r="DG29" s="697"/>
      <c r="DH29" s="697"/>
      <c r="DI29" s="697"/>
      <c r="DJ29" s="697"/>
      <c r="DK29" s="698"/>
      <c r="DL29" s="684">
        <v>3163326</v>
      </c>
      <c r="DM29" s="697"/>
      <c r="DN29" s="697"/>
      <c r="DO29" s="697"/>
      <c r="DP29" s="697"/>
      <c r="DQ29" s="697"/>
      <c r="DR29" s="697"/>
      <c r="DS29" s="697"/>
      <c r="DT29" s="697"/>
      <c r="DU29" s="697"/>
      <c r="DV29" s="698"/>
      <c r="DW29" s="681">
        <v>20.100000000000001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130882</v>
      </c>
      <c r="S30" s="679"/>
      <c r="T30" s="679"/>
      <c r="U30" s="679"/>
      <c r="V30" s="679"/>
      <c r="W30" s="679"/>
      <c r="X30" s="679"/>
      <c r="Y30" s="680"/>
      <c r="Z30" s="715">
        <v>0.5</v>
      </c>
      <c r="AA30" s="715"/>
      <c r="AB30" s="715"/>
      <c r="AC30" s="715"/>
      <c r="AD30" s="716" t="s">
        <v>127</v>
      </c>
      <c r="AE30" s="716"/>
      <c r="AF30" s="716"/>
      <c r="AG30" s="716"/>
      <c r="AH30" s="716"/>
      <c r="AI30" s="716"/>
      <c r="AJ30" s="716"/>
      <c r="AK30" s="716"/>
      <c r="AL30" s="681" t="s">
        <v>243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3140141</v>
      </c>
      <c r="CS30" s="679"/>
      <c r="CT30" s="679"/>
      <c r="CU30" s="679"/>
      <c r="CV30" s="679"/>
      <c r="CW30" s="679"/>
      <c r="CX30" s="679"/>
      <c r="CY30" s="680"/>
      <c r="CZ30" s="681">
        <v>11.6</v>
      </c>
      <c r="DA30" s="699"/>
      <c r="DB30" s="699"/>
      <c r="DC30" s="700"/>
      <c r="DD30" s="684">
        <v>3013774</v>
      </c>
      <c r="DE30" s="679"/>
      <c r="DF30" s="679"/>
      <c r="DG30" s="679"/>
      <c r="DH30" s="679"/>
      <c r="DI30" s="679"/>
      <c r="DJ30" s="679"/>
      <c r="DK30" s="680"/>
      <c r="DL30" s="684">
        <v>3013774</v>
      </c>
      <c r="DM30" s="679"/>
      <c r="DN30" s="679"/>
      <c r="DO30" s="679"/>
      <c r="DP30" s="679"/>
      <c r="DQ30" s="679"/>
      <c r="DR30" s="679"/>
      <c r="DS30" s="679"/>
      <c r="DT30" s="679"/>
      <c r="DU30" s="679"/>
      <c r="DV30" s="680"/>
      <c r="DW30" s="681">
        <v>19.2</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3805523</v>
      </c>
      <c r="S31" s="679"/>
      <c r="T31" s="679"/>
      <c r="U31" s="679"/>
      <c r="V31" s="679"/>
      <c r="W31" s="679"/>
      <c r="X31" s="679"/>
      <c r="Y31" s="680"/>
      <c r="Z31" s="715">
        <v>13.7</v>
      </c>
      <c r="AA31" s="715"/>
      <c r="AB31" s="715"/>
      <c r="AC31" s="715"/>
      <c r="AD31" s="716" t="s">
        <v>250</v>
      </c>
      <c r="AE31" s="716"/>
      <c r="AF31" s="716"/>
      <c r="AG31" s="716"/>
      <c r="AH31" s="716"/>
      <c r="AI31" s="716"/>
      <c r="AJ31" s="716"/>
      <c r="AK31" s="716"/>
      <c r="AL31" s="681" t="s">
        <v>127</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98.7</v>
      </c>
      <c r="BH31" s="748"/>
      <c r="BI31" s="748"/>
      <c r="BJ31" s="748"/>
      <c r="BK31" s="748"/>
      <c r="BL31" s="748"/>
      <c r="BM31" s="749">
        <v>92.9</v>
      </c>
      <c r="BN31" s="748"/>
      <c r="BO31" s="748"/>
      <c r="BP31" s="748"/>
      <c r="BQ31" s="750"/>
      <c r="BR31" s="747">
        <v>98.7</v>
      </c>
      <c r="BS31" s="748"/>
      <c r="BT31" s="748"/>
      <c r="BU31" s="748"/>
      <c r="BV31" s="748"/>
      <c r="BW31" s="748"/>
      <c r="BX31" s="749">
        <v>91.5</v>
      </c>
      <c r="BY31" s="748"/>
      <c r="BZ31" s="748"/>
      <c r="CA31" s="748"/>
      <c r="CB31" s="750"/>
      <c r="CD31" s="765"/>
      <c r="CE31" s="766"/>
      <c r="CF31" s="711" t="s">
        <v>312</v>
      </c>
      <c r="CG31" s="712"/>
      <c r="CH31" s="712"/>
      <c r="CI31" s="712"/>
      <c r="CJ31" s="712"/>
      <c r="CK31" s="712"/>
      <c r="CL31" s="712"/>
      <c r="CM31" s="712"/>
      <c r="CN31" s="712"/>
      <c r="CO31" s="712"/>
      <c r="CP31" s="712"/>
      <c r="CQ31" s="713"/>
      <c r="CR31" s="678">
        <v>170114</v>
      </c>
      <c r="CS31" s="697"/>
      <c r="CT31" s="697"/>
      <c r="CU31" s="697"/>
      <c r="CV31" s="697"/>
      <c r="CW31" s="697"/>
      <c r="CX31" s="697"/>
      <c r="CY31" s="698"/>
      <c r="CZ31" s="681">
        <v>0.6</v>
      </c>
      <c r="DA31" s="699"/>
      <c r="DB31" s="699"/>
      <c r="DC31" s="700"/>
      <c r="DD31" s="684">
        <v>149552</v>
      </c>
      <c r="DE31" s="697"/>
      <c r="DF31" s="697"/>
      <c r="DG31" s="697"/>
      <c r="DH31" s="697"/>
      <c r="DI31" s="697"/>
      <c r="DJ31" s="697"/>
      <c r="DK31" s="698"/>
      <c r="DL31" s="684">
        <v>149552</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243</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135</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98.8</v>
      </c>
      <c r="BH32" s="697"/>
      <c r="BI32" s="697"/>
      <c r="BJ32" s="697"/>
      <c r="BK32" s="697"/>
      <c r="BL32" s="697"/>
      <c r="BM32" s="682">
        <v>94.3</v>
      </c>
      <c r="BN32" s="743"/>
      <c r="BO32" s="743"/>
      <c r="BP32" s="743"/>
      <c r="BQ32" s="721"/>
      <c r="BR32" s="751">
        <v>99.1</v>
      </c>
      <c r="BS32" s="697"/>
      <c r="BT32" s="697"/>
      <c r="BU32" s="697"/>
      <c r="BV32" s="697"/>
      <c r="BW32" s="697"/>
      <c r="BX32" s="682">
        <v>94.4</v>
      </c>
      <c r="BY32" s="743"/>
      <c r="BZ32" s="743"/>
      <c r="CA32" s="743"/>
      <c r="CB32" s="721"/>
      <c r="CD32" s="767"/>
      <c r="CE32" s="768"/>
      <c r="CF32" s="711" t="s">
        <v>316</v>
      </c>
      <c r="CG32" s="712"/>
      <c r="CH32" s="712"/>
      <c r="CI32" s="712"/>
      <c r="CJ32" s="712"/>
      <c r="CK32" s="712"/>
      <c r="CL32" s="712"/>
      <c r="CM32" s="712"/>
      <c r="CN32" s="712"/>
      <c r="CO32" s="712"/>
      <c r="CP32" s="712"/>
      <c r="CQ32" s="713"/>
      <c r="CR32" s="678">
        <v>44</v>
      </c>
      <c r="CS32" s="679"/>
      <c r="CT32" s="679"/>
      <c r="CU32" s="679"/>
      <c r="CV32" s="679"/>
      <c r="CW32" s="679"/>
      <c r="CX32" s="679"/>
      <c r="CY32" s="680"/>
      <c r="CZ32" s="681">
        <v>0</v>
      </c>
      <c r="DA32" s="699"/>
      <c r="DB32" s="699"/>
      <c r="DC32" s="700"/>
      <c r="DD32" s="684">
        <v>44</v>
      </c>
      <c r="DE32" s="679"/>
      <c r="DF32" s="679"/>
      <c r="DG32" s="679"/>
      <c r="DH32" s="679"/>
      <c r="DI32" s="679"/>
      <c r="DJ32" s="679"/>
      <c r="DK32" s="680"/>
      <c r="DL32" s="684">
        <v>44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1901156</v>
      </c>
      <c r="S33" s="679"/>
      <c r="T33" s="679"/>
      <c r="U33" s="679"/>
      <c r="V33" s="679"/>
      <c r="W33" s="679"/>
      <c r="X33" s="679"/>
      <c r="Y33" s="680"/>
      <c r="Z33" s="715">
        <v>6.8</v>
      </c>
      <c r="AA33" s="715"/>
      <c r="AB33" s="715"/>
      <c r="AC33" s="715"/>
      <c r="AD33" s="716" t="s">
        <v>250</v>
      </c>
      <c r="AE33" s="716"/>
      <c r="AF33" s="716"/>
      <c r="AG33" s="716"/>
      <c r="AH33" s="716"/>
      <c r="AI33" s="716"/>
      <c r="AJ33" s="716"/>
      <c r="AK33" s="716"/>
      <c r="AL33" s="681" t="s">
        <v>250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98.4</v>
      </c>
      <c r="BH33" s="663"/>
      <c r="BI33" s="663"/>
      <c r="BJ33" s="663"/>
      <c r="BK33" s="663"/>
      <c r="BL33" s="663"/>
      <c r="BM33" s="706">
        <v>90.8</v>
      </c>
      <c r="BN33" s="663"/>
      <c r="BO33" s="663"/>
      <c r="BP33" s="663"/>
      <c r="BQ33" s="727"/>
      <c r="BR33" s="742">
        <v>98.2</v>
      </c>
      <c r="BS33" s="663"/>
      <c r="BT33" s="663"/>
      <c r="BU33" s="663"/>
      <c r="BV33" s="663"/>
      <c r="BW33" s="663"/>
      <c r="BX33" s="706">
        <v>88</v>
      </c>
      <c r="BY33" s="663"/>
      <c r="BZ33" s="663"/>
      <c r="CA33" s="663"/>
      <c r="CB33" s="727"/>
      <c r="CD33" s="711" t="s">
        <v>319</v>
      </c>
      <c r="CE33" s="712"/>
      <c r="CF33" s="712"/>
      <c r="CG33" s="712"/>
      <c r="CH33" s="712"/>
      <c r="CI33" s="712"/>
      <c r="CJ33" s="712"/>
      <c r="CK33" s="712"/>
      <c r="CL33" s="712"/>
      <c r="CM33" s="712"/>
      <c r="CN33" s="712"/>
      <c r="CO33" s="712"/>
      <c r="CP33" s="712"/>
      <c r="CQ33" s="713"/>
      <c r="CR33" s="678">
        <v>12017699</v>
      </c>
      <c r="CS33" s="697"/>
      <c r="CT33" s="697"/>
      <c r="CU33" s="697"/>
      <c r="CV33" s="697"/>
      <c r="CW33" s="697"/>
      <c r="CX33" s="697"/>
      <c r="CY33" s="698"/>
      <c r="CZ33" s="681">
        <v>44.4</v>
      </c>
      <c r="DA33" s="699"/>
      <c r="DB33" s="699"/>
      <c r="DC33" s="700"/>
      <c r="DD33" s="684">
        <v>9638174</v>
      </c>
      <c r="DE33" s="697"/>
      <c r="DF33" s="697"/>
      <c r="DG33" s="697"/>
      <c r="DH33" s="697"/>
      <c r="DI33" s="697"/>
      <c r="DJ33" s="697"/>
      <c r="DK33" s="698"/>
      <c r="DL33" s="684">
        <v>6941002</v>
      </c>
      <c r="DM33" s="697"/>
      <c r="DN33" s="697"/>
      <c r="DO33" s="697"/>
      <c r="DP33" s="697"/>
      <c r="DQ33" s="697"/>
      <c r="DR33" s="697"/>
      <c r="DS33" s="697"/>
      <c r="DT33" s="697"/>
      <c r="DU33" s="697"/>
      <c r="DV33" s="698"/>
      <c r="DW33" s="681">
        <v>44.2</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23132</v>
      </c>
      <c r="S34" s="679"/>
      <c r="T34" s="679"/>
      <c r="U34" s="679"/>
      <c r="V34" s="679"/>
      <c r="W34" s="679"/>
      <c r="X34" s="679"/>
      <c r="Y34" s="680"/>
      <c r="Z34" s="715">
        <v>0.1</v>
      </c>
      <c r="AA34" s="715"/>
      <c r="AB34" s="715"/>
      <c r="AC34" s="715"/>
      <c r="AD34" s="716">
        <v>4646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3627374</v>
      </c>
      <c r="CS34" s="679"/>
      <c r="CT34" s="679"/>
      <c r="CU34" s="679"/>
      <c r="CV34" s="679"/>
      <c r="CW34" s="679"/>
      <c r="CX34" s="679"/>
      <c r="CY34" s="680"/>
      <c r="CZ34" s="681">
        <v>13.4</v>
      </c>
      <c r="DA34" s="699"/>
      <c r="DB34" s="699"/>
      <c r="DC34" s="700"/>
      <c r="DD34" s="684">
        <v>2961340</v>
      </c>
      <c r="DE34" s="679"/>
      <c r="DF34" s="679"/>
      <c r="DG34" s="679"/>
      <c r="DH34" s="679"/>
      <c r="DI34" s="679"/>
      <c r="DJ34" s="679"/>
      <c r="DK34" s="680"/>
      <c r="DL34" s="684">
        <v>2086112</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104832</v>
      </c>
      <c r="S35" s="679"/>
      <c r="T35" s="679"/>
      <c r="U35" s="679"/>
      <c r="V35" s="679"/>
      <c r="W35" s="679"/>
      <c r="X35" s="679"/>
      <c r="Y35" s="680"/>
      <c r="Z35" s="715">
        <v>0.4</v>
      </c>
      <c r="AA35" s="715"/>
      <c r="AB35" s="715"/>
      <c r="AC35" s="715"/>
      <c r="AD35" s="716" t="s">
        <v>135</v>
      </c>
      <c r="AE35" s="716"/>
      <c r="AF35" s="716"/>
      <c r="AG35" s="716"/>
      <c r="AH35" s="716"/>
      <c r="AI35" s="716"/>
      <c r="AJ35" s="716"/>
      <c r="AK35" s="716"/>
      <c r="AL35" s="681" t="s">
        <v>127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381175</v>
      </c>
      <c r="CS35" s="697"/>
      <c r="CT35" s="697"/>
      <c r="CU35" s="697"/>
      <c r="CV35" s="697"/>
      <c r="CW35" s="697"/>
      <c r="CX35" s="697"/>
      <c r="CY35" s="698"/>
      <c r="CZ35" s="681">
        <v>1.4</v>
      </c>
      <c r="DA35" s="699"/>
      <c r="DB35" s="699"/>
      <c r="DC35" s="700"/>
      <c r="DD35" s="684">
        <v>350383</v>
      </c>
      <c r="DE35" s="697"/>
      <c r="DF35" s="697"/>
      <c r="DG35" s="697"/>
      <c r="DH35" s="697"/>
      <c r="DI35" s="697"/>
      <c r="DJ35" s="697"/>
      <c r="DK35" s="698"/>
      <c r="DL35" s="684">
        <v>278455</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1318558</v>
      </c>
      <c r="S36" s="679"/>
      <c r="T36" s="679"/>
      <c r="U36" s="679"/>
      <c r="V36" s="679"/>
      <c r="W36" s="679"/>
      <c r="X36" s="679"/>
      <c r="Y36" s="680"/>
      <c r="Z36" s="715">
        <v>4.7</v>
      </c>
      <c r="AA36" s="715"/>
      <c r="AB36" s="715"/>
      <c r="AC36" s="715"/>
      <c r="AD36" s="716" t="s">
        <v>250</v>
      </c>
      <c r="AE36" s="716"/>
      <c r="AF36" s="716"/>
      <c r="AG36" s="716"/>
      <c r="AH36" s="716"/>
      <c r="AI36" s="716"/>
      <c r="AJ36" s="716"/>
      <c r="AK36" s="716"/>
      <c r="AL36" s="681" t="s">
        <v>243</v>
      </c>
      <c r="AM36" s="682"/>
      <c r="AN36" s="682"/>
      <c r="AO36" s="717"/>
      <c r="AP36" s="235"/>
      <c r="AQ36" s="730" t="s">
        <v>327</v>
      </c>
      <c r="AR36" s="731"/>
      <c r="AS36" s="731"/>
      <c r="AT36" s="731"/>
      <c r="AU36" s="731"/>
      <c r="AV36" s="731"/>
      <c r="AW36" s="731"/>
      <c r="AX36" s="731"/>
      <c r="AY36" s="732"/>
      <c r="AZ36" s="733">
        <v>3604821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96581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4055550</v>
      </c>
      <c r="CS36" s="679"/>
      <c r="CT36" s="679"/>
      <c r="CU36" s="679"/>
      <c r="CV36" s="679"/>
      <c r="CW36" s="679"/>
      <c r="CX36" s="679"/>
      <c r="CY36" s="680"/>
      <c r="CZ36" s="681">
        <v>15</v>
      </c>
      <c r="DA36" s="699"/>
      <c r="DB36" s="699"/>
      <c r="DC36" s="700"/>
      <c r="DD36" s="684">
        <v>3444309</v>
      </c>
      <c r="DE36" s="679"/>
      <c r="DF36" s="679"/>
      <c r="DG36" s="679"/>
      <c r="DH36" s="679"/>
      <c r="DI36" s="679"/>
      <c r="DJ36" s="679"/>
      <c r="DK36" s="680"/>
      <c r="DL36" s="684">
        <v>2325315</v>
      </c>
      <c r="DM36" s="679"/>
      <c r="DN36" s="679"/>
      <c r="DO36" s="679"/>
      <c r="DP36" s="679"/>
      <c r="DQ36" s="679"/>
      <c r="DR36" s="679"/>
      <c r="DS36" s="679"/>
      <c r="DT36" s="679"/>
      <c r="DU36" s="679"/>
      <c r="DV36" s="680"/>
      <c r="DW36" s="681">
        <v>14.8</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730078</v>
      </c>
      <c r="S37" s="679"/>
      <c r="T37" s="679"/>
      <c r="U37" s="679"/>
      <c r="V37" s="679"/>
      <c r="W37" s="679"/>
      <c r="X37" s="679"/>
      <c r="Y37" s="680"/>
      <c r="Z37" s="715">
        <v>2.6</v>
      </c>
      <c r="AA37" s="715"/>
      <c r="AB37" s="715"/>
      <c r="AC37" s="715"/>
      <c r="AD37" s="716" t="s">
        <v>243</v>
      </c>
      <c r="AE37" s="716"/>
      <c r="AF37" s="716"/>
      <c r="AG37" s="716"/>
      <c r="AH37" s="716"/>
      <c r="AI37" s="716"/>
      <c r="AJ37" s="716"/>
      <c r="AK37" s="716"/>
      <c r="AL37" s="681" t="s">
        <v>127</v>
      </c>
      <c r="AM37" s="682"/>
      <c r="AN37" s="682"/>
      <c r="AO37" s="717"/>
      <c r="AQ37" s="718" t="s">
        <v>331</v>
      </c>
      <c r="AR37" s="719"/>
      <c r="AS37" s="719"/>
      <c r="AT37" s="719"/>
      <c r="AU37" s="719"/>
      <c r="AV37" s="719"/>
      <c r="AW37" s="719"/>
      <c r="AX37" s="719"/>
      <c r="AY37" s="720"/>
      <c r="AZ37" s="678">
        <v>793667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-7668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2098597</v>
      </c>
      <c r="CS37" s="697"/>
      <c r="CT37" s="697"/>
      <c r="CU37" s="697"/>
      <c r="CV37" s="697"/>
      <c r="CW37" s="697"/>
      <c r="CX37" s="697"/>
      <c r="CY37" s="698"/>
      <c r="CZ37" s="681">
        <v>7.7</v>
      </c>
      <c r="DA37" s="699"/>
      <c r="DB37" s="699"/>
      <c r="DC37" s="700"/>
      <c r="DD37" s="684">
        <v>1956639</v>
      </c>
      <c r="DE37" s="697"/>
      <c r="DF37" s="697"/>
      <c r="DG37" s="697"/>
      <c r="DH37" s="697"/>
      <c r="DI37" s="697"/>
      <c r="DJ37" s="697"/>
      <c r="DK37" s="698"/>
      <c r="DL37" s="684">
        <v>1479135</v>
      </c>
      <c r="DM37" s="697"/>
      <c r="DN37" s="697"/>
      <c r="DO37" s="697"/>
      <c r="DP37" s="697"/>
      <c r="DQ37" s="697"/>
      <c r="DR37" s="697"/>
      <c r="DS37" s="697"/>
      <c r="DT37" s="697"/>
      <c r="DU37" s="697"/>
      <c r="DV37" s="698"/>
      <c r="DW37" s="681">
        <v>9.4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571295</v>
      </c>
      <c r="S38" s="679"/>
      <c r="T38" s="679"/>
      <c r="U38" s="679"/>
      <c r="V38" s="679"/>
      <c r="W38" s="679"/>
      <c r="X38" s="679"/>
      <c r="Y38" s="680"/>
      <c r="Z38" s="715">
        <v>2</v>
      </c>
      <c r="AA38" s="715"/>
      <c r="AB38" s="715"/>
      <c r="AC38" s="715"/>
      <c r="AD38" s="716">
        <v>177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100628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7542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2770355</v>
      </c>
      <c r="CS38" s="679"/>
      <c r="CT38" s="679"/>
      <c r="CU38" s="679"/>
      <c r="CV38" s="679"/>
      <c r="CW38" s="679"/>
      <c r="CX38" s="679"/>
      <c r="CY38" s="680"/>
      <c r="CZ38" s="681">
        <v>10.199999999999999</v>
      </c>
      <c r="DA38" s="699"/>
      <c r="DB38" s="699"/>
      <c r="DC38" s="700"/>
      <c r="DD38" s="684">
        <v>2336114</v>
      </c>
      <c r="DE38" s="679"/>
      <c r="DF38" s="679"/>
      <c r="DG38" s="679"/>
      <c r="DH38" s="679"/>
      <c r="DI38" s="679"/>
      <c r="DJ38" s="679"/>
      <c r="DK38" s="680"/>
      <c r="DL38" s="684">
        <v>2185274</v>
      </c>
      <c r="DM38" s="679"/>
      <c r="DN38" s="679"/>
      <c r="DO38" s="679"/>
      <c r="DP38" s="679"/>
      <c r="DQ38" s="679"/>
      <c r="DR38" s="679"/>
      <c r="DS38" s="679"/>
      <c r="DT38" s="679"/>
      <c r="DU38" s="679"/>
      <c r="DV38" s="680"/>
      <c r="DW38" s="681">
        <v>13.9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2567700</v>
      </c>
      <c r="S39" s="679"/>
      <c r="T39" s="679"/>
      <c r="U39" s="679"/>
      <c r="V39" s="679"/>
      <c r="W39" s="679"/>
      <c r="X39" s="679"/>
      <c r="Y39" s="680"/>
      <c r="Z39" s="715">
        <v>9.1999999999999993</v>
      </c>
      <c r="AA39" s="715"/>
      <c r="AB39" s="715"/>
      <c r="AC39" s="715"/>
      <c r="AD39" s="716" t="s">
        <v>135</v>
      </c>
      <c r="AE39" s="716"/>
      <c r="AF39" s="716"/>
      <c r="AG39" s="716"/>
      <c r="AH39" s="716"/>
      <c r="AI39" s="716"/>
      <c r="AJ39" s="716"/>
      <c r="AK39" s="716"/>
      <c r="AL39" s="681" t="s">
        <v>127</v>
      </c>
      <c r="AM39" s="682"/>
      <c r="AN39" s="682"/>
      <c r="AO39" s="717"/>
      <c r="AQ39" s="718" t="s">
        <v>339</v>
      </c>
      <c r="AR39" s="719"/>
      <c r="AS39" s="719"/>
      <c r="AT39" s="719"/>
      <c r="AU39" s="719"/>
      <c r="AV39" s="719"/>
      <c r="AW39" s="719"/>
      <c r="AX39" s="719"/>
      <c r="AY39" s="720"/>
      <c r="AZ39" s="678">
        <v>64191</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11294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588300</v>
      </c>
      <c r="CS39" s="697"/>
      <c r="CT39" s="697"/>
      <c r="CU39" s="697"/>
      <c r="CV39" s="697"/>
      <c r="CW39" s="697"/>
      <c r="CX39" s="697"/>
      <c r="CY39" s="698"/>
      <c r="CZ39" s="681">
        <v>2.2000000000000002</v>
      </c>
      <c r="DA39" s="699"/>
      <c r="DB39" s="699"/>
      <c r="DC39" s="700"/>
      <c r="DD39" s="684">
        <v>401473</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250</v>
      </c>
      <c r="AA40" s="715"/>
      <c r="AB40" s="715"/>
      <c r="AC40" s="715"/>
      <c r="AD40" s="716" t="s">
        <v>250</v>
      </c>
      <c r="AE40" s="716"/>
      <c r="AF40" s="716"/>
      <c r="AG40" s="716"/>
      <c r="AH40" s="716"/>
      <c r="AI40" s="716"/>
      <c r="AJ40" s="716"/>
      <c r="AK40" s="716"/>
      <c r="AL40" s="681" t="s">
        <v>243</v>
      </c>
      <c r="AM40" s="682"/>
      <c r="AN40" s="682"/>
      <c r="AO40" s="717"/>
      <c r="AQ40" s="718" t="s">
        <v>343</v>
      </c>
      <c r="AR40" s="719"/>
      <c r="AS40" s="719"/>
      <c r="AT40" s="719"/>
      <c r="AU40" s="719"/>
      <c r="AV40" s="719"/>
      <c r="AW40" s="719"/>
      <c r="AX40" s="719"/>
      <c r="AY40" s="720"/>
      <c r="AZ40" s="678">
        <v>2401</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594945</v>
      </c>
      <c r="CS40" s="679"/>
      <c r="CT40" s="679"/>
      <c r="CU40" s="679"/>
      <c r="CV40" s="679"/>
      <c r="CW40" s="679"/>
      <c r="CX40" s="679"/>
      <c r="CY40" s="680"/>
      <c r="CZ40" s="681">
        <v>2.2000000000000002</v>
      </c>
      <c r="DA40" s="699"/>
      <c r="DB40" s="699"/>
      <c r="DC40" s="700"/>
      <c r="DD40" s="684">
        <v>144555</v>
      </c>
      <c r="DE40" s="679"/>
      <c r="DF40" s="679"/>
      <c r="DG40" s="679"/>
      <c r="DH40" s="679"/>
      <c r="DI40" s="679"/>
      <c r="DJ40" s="679"/>
      <c r="DK40" s="680"/>
      <c r="DL40" s="684">
        <v>65846</v>
      </c>
      <c r="DM40" s="679"/>
      <c r="DN40" s="679"/>
      <c r="DO40" s="679"/>
      <c r="DP40" s="679"/>
      <c r="DQ40" s="679"/>
      <c r="DR40" s="679"/>
      <c r="DS40" s="679"/>
      <c r="DT40" s="679"/>
      <c r="DU40" s="679"/>
      <c r="DV40" s="680"/>
      <c r="DW40" s="681">
        <v>0.4</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655000</v>
      </c>
      <c r="S41" s="679"/>
      <c r="T41" s="679"/>
      <c r="U41" s="679"/>
      <c r="V41" s="679"/>
      <c r="W41" s="679"/>
      <c r="X41" s="679"/>
      <c r="Y41" s="680"/>
      <c r="Z41" s="715">
        <v>2.4</v>
      </c>
      <c r="AA41" s="715"/>
      <c r="AB41" s="715"/>
      <c r="AC41" s="715"/>
      <c r="AD41" s="716" t="s">
        <v>250</v>
      </c>
      <c r="AE41" s="716"/>
      <c r="AF41" s="716"/>
      <c r="AG41" s="716"/>
      <c r="AH41" s="716"/>
      <c r="AI41" s="716"/>
      <c r="AJ41" s="716"/>
      <c r="AK41" s="716"/>
      <c r="AL41" s="681" t="s">
        <v>243</v>
      </c>
      <c r="AM41" s="682"/>
      <c r="AN41" s="682"/>
      <c r="AO41" s="717"/>
      <c r="AQ41" s="718" t="s">
        <v>348</v>
      </c>
      <c r="AR41" s="719"/>
      <c r="AS41" s="719"/>
      <c r="AT41" s="719"/>
      <c r="AU41" s="719"/>
      <c r="AV41" s="719"/>
      <c r="AW41" s="719"/>
      <c r="AX41" s="719"/>
      <c r="AY41" s="720"/>
      <c r="AZ41" s="678">
        <v>510536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250</v>
      </c>
      <c r="CS41" s="697"/>
      <c r="CT41" s="697"/>
      <c r="CU41" s="697"/>
      <c r="CV41" s="697"/>
      <c r="CW41" s="697"/>
      <c r="CX41" s="697"/>
      <c r="CY41" s="698"/>
      <c r="CZ41" s="681" t="s">
        <v>127</v>
      </c>
      <c r="DA41" s="699"/>
      <c r="DB41" s="699"/>
      <c r="DC41" s="700"/>
      <c r="DD41" s="684" t="s">
        <v>250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27869418</v>
      </c>
      <c r="S42" s="701"/>
      <c r="T42" s="701"/>
      <c r="U42" s="701"/>
      <c r="V42" s="701"/>
      <c r="W42" s="701"/>
      <c r="X42" s="701"/>
      <c r="Y42" s="703"/>
      <c r="Z42" s="704">
        <v>100</v>
      </c>
      <c r="AA42" s="704"/>
      <c r="AB42" s="704"/>
      <c r="AC42" s="704"/>
      <c r="AD42" s="705">
        <v>15056664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2133398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363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2838029</v>
      </c>
      <c r="CS42" s="679"/>
      <c r="CT42" s="679"/>
      <c r="CU42" s="679"/>
      <c r="CV42" s="679"/>
      <c r="CW42" s="679"/>
      <c r="CX42" s="679"/>
      <c r="CY42" s="680"/>
      <c r="CZ42" s="681">
        <v>10.5</v>
      </c>
      <c r="DA42" s="682"/>
      <c r="DB42" s="682"/>
      <c r="DC42" s="683"/>
      <c r="DD42" s="684">
        <v>619652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39575</v>
      </c>
      <c r="CS43" s="697"/>
      <c r="CT43" s="697"/>
      <c r="CU43" s="697"/>
      <c r="CV43" s="697"/>
      <c r="CW43" s="697"/>
      <c r="CX43" s="697"/>
      <c r="CY43" s="698"/>
      <c r="CZ43" s="681">
        <v>0.1</v>
      </c>
      <c r="DA43" s="699"/>
      <c r="DB43" s="699"/>
      <c r="DC43" s="700"/>
      <c r="DD43" s="684">
        <v>39575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2838029</v>
      </c>
      <c r="CS44" s="679"/>
      <c r="CT44" s="679"/>
      <c r="CU44" s="679"/>
      <c r="CV44" s="679"/>
      <c r="CW44" s="679"/>
      <c r="CX44" s="679"/>
      <c r="CY44" s="680"/>
      <c r="CZ44" s="681">
        <v>10.5</v>
      </c>
      <c r="DA44" s="682"/>
      <c r="DB44" s="682"/>
      <c r="DC44" s="683"/>
      <c r="DD44" s="684">
        <v>619652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1115145</v>
      </c>
      <c r="CS45" s="697"/>
      <c r="CT45" s="697"/>
      <c r="CU45" s="697"/>
      <c r="CV45" s="697"/>
      <c r="CW45" s="697"/>
      <c r="CX45" s="697"/>
      <c r="CY45" s="698"/>
      <c r="CZ45" s="681">
        <v>4.0999999999999996</v>
      </c>
      <c r="DA45" s="699"/>
      <c r="DB45" s="699"/>
      <c r="DC45" s="700"/>
      <c r="DD45" s="684">
        <v>68734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1454652</v>
      </c>
      <c r="CS46" s="679"/>
      <c r="CT46" s="679"/>
      <c r="CU46" s="679"/>
      <c r="CV46" s="679"/>
      <c r="CW46" s="679"/>
      <c r="CX46" s="679"/>
      <c r="CY46" s="680"/>
      <c r="CZ46" s="681">
        <v>5.4</v>
      </c>
      <c r="DA46" s="682"/>
      <c r="DB46" s="682"/>
      <c r="DC46" s="683"/>
      <c r="DD46" s="684">
        <v>550683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250</v>
      </c>
      <c r="CS47" s="697"/>
      <c r="CT47" s="697"/>
      <c r="CU47" s="697"/>
      <c r="CV47" s="697"/>
      <c r="CW47" s="697"/>
      <c r="CX47" s="697"/>
      <c r="CY47" s="698"/>
      <c r="CZ47" s="681" t="s">
        <v>250</v>
      </c>
      <c r="DA47" s="699"/>
      <c r="DB47" s="699"/>
      <c r="DC47" s="700"/>
      <c r="DD47" s="684" t="s">
        <v>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243</v>
      </c>
      <c r="CS48" s="679"/>
      <c r="CT48" s="679"/>
      <c r="CU48" s="679"/>
      <c r="CV48" s="679"/>
      <c r="CW48" s="679"/>
      <c r="CX48" s="679"/>
      <c r="CY48" s="680"/>
      <c r="CZ48" s="681" t="s">
        <v>135</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27096648</v>
      </c>
      <c r="CS49" s="663"/>
      <c r="CT49" s="663"/>
      <c r="CU49" s="663"/>
      <c r="CV49" s="663"/>
      <c r="CW49" s="663"/>
      <c r="CX49" s="663"/>
      <c r="CY49" s="664"/>
      <c r="CZ49" s="665">
        <v>100</v>
      </c>
      <c r="DA49" s="666"/>
      <c r="DB49" s="666"/>
      <c r="DC49" s="667"/>
      <c r="DD49" s="668">
        <v>18200203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r37Oqvlhe1BpNMjt0GyK8K5ZY8j0sTO6ejf6O2MQrQuqip0I5mlFoBQOGMEY2+XmR8We22rTPUrZL6HZimVA==" saltValue="jW9HC19g7klhBkU68RqV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4" t="s">
        <v>366</v>
      </c>
      <c r="DK2" s="1185"/>
      <c r="DL2" s="1185"/>
      <c r="DM2" s="1185"/>
      <c r="DN2" s="1185"/>
      <c r="DO2" s="1186"/>
      <c r="DP2" s="250"/>
      <c r="DQ2" s="1184" t="s">
        <v>367</v>
      </c>
      <c r="DR2" s="1185"/>
      <c r="DS2" s="1185"/>
      <c r="DT2" s="1185"/>
      <c r="DU2" s="1185"/>
      <c r="DV2" s="1185"/>
      <c r="DW2" s="1185"/>
      <c r="DX2" s="1185"/>
      <c r="DY2" s="1185"/>
      <c r="DZ2" s="118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368</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370</v>
      </c>
      <c r="B5" s="1092"/>
      <c r="C5" s="1092"/>
      <c r="D5" s="1092"/>
      <c r="E5" s="1092"/>
      <c r="F5" s="1092"/>
      <c r="G5" s="1092"/>
      <c r="H5" s="1092"/>
      <c r="I5" s="1092"/>
      <c r="J5" s="1092"/>
      <c r="K5" s="1092"/>
      <c r="L5" s="1092"/>
      <c r="M5" s="1092"/>
      <c r="N5" s="1092"/>
      <c r="O5" s="1092"/>
      <c r="P5" s="1093"/>
      <c r="Q5" s="1097" t="s">
        <v>371</v>
      </c>
      <c r="R5" s="1098"/>
      <c r="S5" s="1098"/>
      <c r="T5" s="1098"/>
      <c r="U5" s="1099"/>
      <c r="V5" s="1097" t="s">
        <v>372</v>
      </c>
      <c r="W5" s="1098"/>
      <c r="X5" s="1098"/>
      <c r="Y5" s="1098"/>
      <c r="Z5" s="1099"/>
      <c r="AA5" s="1097" t="s">
        <v>373</v>
      </c>
      <c r="AB5" s="1098"/>
      <c r="AC5" s="1098"/>
      <c r="AD5" s="1098"/>
      <c r="AE5" s="1098"/>
      <c r="AF5" s="1187" t="s">
        <v>374</v>
      </c>
      <c r="AG5" s="1098"/>
      <c r="AH5" s="1098"/>
      <c r="AI5" s="1098"/>
      <c r="AJ5" s="1113"/>
      <c r="AK5" s="1098" t="s">
        <v>375</v>
      </c>
      <c r="AL5" s="1098"/>
      <c r="AM5" s="1098"/>
      <c r="AN5" s="1098"/>
      <c r="AO5" s="1099"/>
      <c r="AP5" s="1097" t="s">
        <v>376</v>
      </c>
      <c r="AQ5" s="1098"/>
      <c r="AR5" s="1098"/>
      <c r="AS5" s="1098"/>
      <c r="AT5" s="1099"/>
      <c r="AU5" s="1097" t="s">
        <v>377</v>
      </c>
      <c r="AV5" s="1098"/>
      <c r="AW5" s="1098"/>
      <c r="AX5" s="1098"/>
      <c r="AY5" s="1113"/>
      <c r="AZ5" s="257"/>
      <c r="BA5" s="257"/>
      <c r="BB5" s="257"/>
      <c r="BC5" s="257"/>
      <c r="BD5" s="257"/>
      <c r="BE5" s="258"/>
      <c r="BF5" s="258"/>
      <c r="BG5" s="258"/>
      <c r="BH5" s="258"/>
      <c r="BI5" s="258"/>
      <c r="BJ5" s="258"/>
      <c r="BK5" s="258"/>
      <c r="BL5" s="258"/>
      <c r="BM5" s="258"/>
      <c r="BN5" s="258"/>
      <c r="BO5" s="258"/>
      <c r="BP5" s="258"/>
      <c r="BQ5" s="1091" t="s">
        <v>378</v>
      </c>
      <c r="BR5" s="1092"/>
      <c r="BS5" s="1092"/>
      <c r="BT5" s="1092"/>
      <c r="BU5" s="1092"/>
      <c r="BV5" s="1092"/>
      <c r="BW5" s="1092"/>
      <c r="BX5" s="1092"/>
      <c r="BY5" s="1092"/>
      <c r="BZ5" s="1092"/>
      <c r="CA5" s="1092"/>
      <c r="CB5" s="1092"/>
      <c r="CC5" s="1092"/>
      <c r="CD5" s="1092"/>
      <c r="CE5" s="1092"/>
      <c r="CF5" s="1092"/>
      <c r="CG5" s="1093"/>
      <c r="CH5" s="1097" t="s">
        <v>379</v>
      </c>
      <c r="CI5" s="1098"/>
      <c r="CJ5" s="1098"/>
      <c r="CK5" s="1098"/>
      <c r="CL5" s="1099"/>
      <c r="CM5" s="1097" t="s">
        <v>380</v>
      </c>
      <c r="CN5" s="1098"/>
      <c r="CO5" s="1098"/>
      <c r="CP5" s="1098"/>
      <c r="CQ5" s="1099"/>
      <c r="CR5" s="1097" t="s">
        <v>381</v>
      </c>
      <c r="CS5" s="1098"/>
      <c r="CT5" s="1098"/>
      <c r="CU5" s="1098"/>
      <c r="CV5" s="1099"/>
      <c r="CW5" s="1097" t="s">
        <v>382</v>
      </c>
      <c r="CX5" s="1098"/>
      <c r="CY5" s="1098"/>
      <c r="CZ5" s="1098"/>
      <c r="DA5" s="1099"/>
      <c r="DB5" s="1097" t="s">
        <v>383</v>
      </c>
      <c r="DC5" s="1098"/>
      <c r="DD5" s="1098"/>
      <c r="DE5" s="1098"/>
      <c r="DF5" s="1099"/>
      <c r="DG5" s="1202" t="s">
        <v>384</v>
      </c>
      <c r="DH5" s="1203"/>
      <c r="DI5" s="1203"/>
      <c r="DJ5" s="1203"/>
      <c r="DK5" s="1204"/>
      <c r="DL5" s="1202" t="s">
        <v>385</v>
      </c>
      <c r="DM5" s="1203"/>
      <c r="DN5" s="1203"/>
      <c r="DO5" s="1203"/>
      <c r="DP5" s="1204"/>
      <c r="DQ5" s="1097" t="s">
        <v>386</v>
      </c>
      <c r="DR5" s="1098"/>
      <c r="DS5" s="1098"/>
      <c r="DT5" s="1098"/>
      <c r="DU5" s="1099"/>
      <c r="DV5" s="1097" t="s">
        <v>377</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188"/>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205"/>
      <c r="DH6" s="1206"/>
      <c r="DI6" s="1206"/>
      <c r="DJ6" s="1206"/>
      <c r="DK6" s="1207"/>
      <c r="DL6" s="1205"/>
      <c r="DM6" s="1206"/>
      <c r="DN6" s="1206"/>
      <c r="DO6" s="1206"/>
      <c r="DP6" s="1207"/>
      <c r="DQ6" s="1100"/>
      <c r="DR6" s="1101"/>
      <c r="DS6" s="1101"/>
      <c r="DT6" s="1101"/>
      <c r="DU6" s="1102"/>
      <c r="DV6" s="1100"/>
      <c r="DW6" s="1101"/>
      <c r="DX6" s="1101"/>
      <c r="DY6" s="1101"/>
      <c r="DZ6" s="1114"/>
      <c r="EA6" s="255"/>
    </row>
    <row r="7" spans="1:131" s="256" customFormat="1" ht="26.25" customHeight="1" thickTop="1" x14ac:dyDescent="0.15">
      <c r="A7" s="259">
        <v>1</v>
      </c>
      <c r="B7" s="1146" t="s">
        <v>387</v>
      </c>
      <c r="C7" s="1147"/>
      <c r="D7" s="1147"/>
      <c r="E7" s="1147"/>
      <c r="F7" s="1147"/>
      <c r="G7" s="1147"/>
      <c r="H7" s="1147"/>
      <c r="I7" s="1147"/>
      <c r="J7" s="1147"/>
      <c r="K7" s="1147"/>
      <c r="L7" s="1147"/>
      <c r="M7" s="1147"/>
      <c r="N7" s="1147"/>
      <c r="O7" s="1147"/>
      <c r="P7" s="1148"/>
      <c r="Q7" s="1208">
        <v>27958</v>
      </c>
      <c r="R7" s="1209"/>
      <c r="S7" s="1209"/>
      <c r="T7" s="1209"/>
      <c r="U7" s="1209"/>
      <c r="V7" s="1209">
        <v>27185</v>
      </c>
      <c r="W7" s="1209"/>
      <c r="X7" s="1209"/>
      <c r="Y7" s="1209"/>
      <c r="Z7" s="1209"/>
      <c r="AA7" s="1209">
        <v>773</v>
      </c>
      <c r="AB7" s="1209"/>
      <c r="AC7" s="1209"/>
      <c r="AD7" s="1209"/>
      <c r="AE7" s="1210"/>
      <c r="AF7" s="1211">
        <v>663</v>
      </c>
      <c r="AG7" s="1212"/>
      <c r="AH7" s="1212"/>
      <c r="AI7" s="1212"/>
      <c r="AJ7" s="1213"/>
      <c r="AK7" s="1195">
        <v>1319</v>
      </c>
      <c r="AL7" s="1196"/>
      <c r="AM7" s="1196"/>
      <c r="AN7" s="1196"/>
      <c r="AO7" s="1196"/>
      <c r="AP7" s="1196">
        <v>32415</v>
      </c>
      <c r="AQ7" s="1196"/>
      <c r="AR7" s="1196"/>
      <c r="AS7" s="1196"/>
      <c r="AT7" s="1196"/>
      <c r="AU7" s="1197"/>
      <c r="AV7" s="1197"/>
      <c r="AW7" s="1197"/>
      <c r="AX7" s="1197"/>
      <c r="AY7" s="1198"/>
      <c r="AZ7" s="253"/>
      <c r="BA7" s="253"/>
      <c r="BB7" s="253"/>
      <c r="BC7" s="253"/>
      <c r="BD7" s="253"/>
      <c r="BE7" s="254"/>
      <c r="BF7" s="254"/>
      <c r="BG7" s="254"/>
      <c r="BH7" s="254"/>
      <c r="BI7" s="254"/>
      <c r="BJ7" s="254"/>
      <c r="BK7" s="254"/>
      <c r="BL7" s="254"/>
      <c r="BM7" s="254"/>
      <c r="BN7" s="254"/>
      <c r="BO7" s="254"/>
      <c r="BP7" s="254"/>
      <c r="BQ7" s="260">
        <v>1</v>
      </c>
      <c r="BR7" s="261"/>
      <c r="BS7" s="1199"/>
      <c r="BT7" s="1200"/>
      <c r="BU7" s="1200"/>
      <c r="BV7" s="1200"/>
      <c r="BW7" s="1200"/>
      <c r="BX7" s="1200"/>
      <c r="BY7" s="1200"/>
      <c r="BZ7" s="1200"/>
      <c r="CA7" s="1200"/>
      <c r="CB7" s="1200"/>
      <c r="CC7" s="1200"/>
      <c r="CD7" s="1200"/>
      <c r="CE7" s="1200"/>
      <c r="CF7" s="1200"/>
      <c r="CG7" s="1201"/>
      <c r="CH7" s="1192"/>
      <c r="CI7" s="1193"/>
      <c r="CJ7" s="1193"/>
      <c r="CK7" s="1193"/>
      <c r="CL7" s="1194"/>
      <c r="CM7" s="1192"/>
      <c r="CN7" s="1193"/>
      <c r="CO7" s="1193"/>
      <c r="CP7" s="1193"/>
      <c r="CQ7" s="1194"/>
      <c r="CR7" s="1192"/>
      <c r="CS7" s="1193"/>
      <c r="CT7" s="1193"/>
      <c r="CU7" s="1193"/>
      <c r="CV7" s="1194"/>
      <c r="CW7" s="1192"/>
      <c r="CX7" s="1193"/>
      <c r="CY7" s="1193"/>
      <c r="CZ7" s="1193"/>
      <c r="DA7" s="1194"/>
      <c r="DB7" s="1192"/>
      <c r="DC7" s="1193"/>
      <c r="DD7" s="1193"/>
      <c r="DE7" s="1193"/>
      <c r="DF7" s="1194"/>
      <c r="DG7" s="1192"/>
      <c r="DH7" s="1193"/>
      <c r="DI7" s="1193"/>
      <c r="DJ7" s="1193"/>
      <c r="DK7" s="1194"/>
      <c r="DL7" s="1192"/>
      <c r="DM7" s="1193"/>
      <c r="DN7" s="1193"/>
      <c r="DO7" s="1193"/>
      <c r="DP7" s="1194"/>
      <c r="DQ7" s="1192"/>
      <c r="DR7" s="1193"/>
      <c r="DS7" s="1193"/>
      <c r="DT7" s="1193"/>
      <c r="DU7" s="1194"/>
      <c r="DV7" s="1189"/>
      <c r="DW7" s="1190"/>
      <c r="DX7" s="1190"/>
      <c r="DY7" s="1190"/>
      <c r="DZ7" s="1191"/>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388</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4">
        <v>27873</v>
      </c>
      <c r="R23" s="1165"/>
      <c r="S23" s="1165"/>
      <c r="T23" s="1165"/>
      <c r="U23" s="1165"/>
      <c r="V23" s="1165">
        <v>27101</v>
      </c>
      <c r="W23" s="1165"/>
      <c r="X23" s="1165"/>
      <c r="Y23" s="1165"/>
      <c r="Z23" s="1165"/>
      <c r="AA23" s="1165">
        <v>773</v>
      </c>
      <c r="AB23" s="1165"/>
      <c r="AC23" s="1165"/>
      <c r="AD23" s="1165"/>
      <c r="AE23" s="1166"/>
      <c r="AF23" s="1167">
        <v>663</v>
      </c>
      <c r="AG23" s="1165"/>
      <c r="AH23" s="1165"/>
      <c r="AI23" s="1165"/>
      <c r="AJ23" s="1168"/>
      <c r="AK23" s="1169"/>
      <c r="AL23" s="1170"/>
      <c r="AM23" s="1170"/>
      <c r="AN23" s="1170"/>
      <c r="AO23" s="1170"/>
      <c r="AP23" s="1165">
        <f>AP7</f>
        <v>32415</v>
      </c>
      <c r="AQ23" s="1165"/>
      <c r="AR23" s="1165"/>
      <c r="AS23" s="1165"/>
      <c r="AT23" s="1165"/>
      <c r="AU23" s="1171"/>
      <c r="AV23" s="1171"/>
      <c r="AW23" s="1171"/>
      <c r="AX23" s="1171"/>
      <c r="AY23" s="1172"/>
      <c r="AZ23" s="1161" t="s">
        <v>391</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392</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393</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370</v>
      </c>
      <c r="B26" s="1092"/>
      <c r="C26" s="1092"/>
      <c r="D26" s="1092"/>
      <c r="E26" s="1092"/>
      <c r="F26" s="1092"/>
      <c r="G26" s="1092"/>
      <c r="H26" s="1092"/>
      <c r="I26" s="1092"/>
      <c r="J26" s="1092"/>
      <c r="K26" s="1092"/>
      <c r="L26" s="1092"/>
      <c r="M26" s="1092"/>
      <c r="N26" s="1092"/>
      <c r="O26" s="1092"/>
      <c r="P26" s="1093"/>
      <c r="Q26" s="1097" t="s">
        <v>394</v>
      </c>
      <c r="R26" s="1098"/>
      <c r="S26" s="1098"/>
      <c r="T26" s="1098"/>
      <c r="U26" s="1099"/>
      <c r="V26" s="1097" t="s">
        <v>395</v>
      </c>
      <c r="W26" s="1098"/>
      <c r="X26" s="1098"/>
      <c r="Y26" s="1098"/>
      <c r="Z26" s="1099"/>
      <c r="AA26" s="1097" t="s">
        <v>396</v>
      </c>
      <c r="AB26" s="1098"/>
      <c r="AC26" s="1098"/>
      <c r="AD26" s="1098"/>
      <c r="AE26" s="1098"/>
      <c r="AF26" s="1155" t="s">
        <v>397</v>
      </c>
      <c r="AG26" s="1104"/>
      <c r="AH26" s="1104"/>
      <c r="AI26" s="1104"/>
      <c r="AJ26" s="1156"/>
      <c r="AK26" s="1098" t="s">
        <v>398</v>
      </c>
      <c r="AL26" s="1098"/>
      <c r="AM26" s="1098"/>
      <c r="AN26" s="1098"/>
      <c r="AO26" s="1099"/>
      <c r="AP26" s="1097" t="s">
        <v>399</v>
      </c>
      <c r="AQ26" s="1098"/>
      <c r="AR26" s="1098"/>
      <c r="AS26" s="1098"/>
      <c r="AT26" s="1099"/>
      <c r="AU26" s="1097" t="s">
        <v>400</v>
      </c>
      <c r="AV26" s="1098"/>
      <c r="AW26" s="1098"/>
      <c r="AX26" s="1098"/>
      <c r="AY26" s="1099"/>
      <c r="AZ26" s="1097" t="s">
        <v>401</v>
      </c>
      <c r="BA26" s="1098"/>
      <c r="BB26" s="1098"/>
      <c r="BC26" s="1098"/>
      <c r="BD26" s="1099"/>
      <c r="BE26" s="1097" t="s">
        <v>377</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402</v>
      </c>
      <c r="C28" s="1147"/>
      <c r="D28" s="1147"/>
      <c r="E28" s="1147"/>
      <c r="F28" s="1147"/>
      <c r="G28" s="1147"/>
      <c r="H28" s="1147"/>
      <c r="I28" s="1147"/>
      <c r="J28" s="1147"/>
      <c r="K28" s="1147"/>
      <c r="L28" s="1147"/>
      <c r="M28" s="1147"/>
      <c r="N28" s="1147"/>
      <c r="O28" s="1147"/>
      <c r="P28" s="1148"/>
      <c r="Q28" s="1149">
        <v>5876</v>
      </c>
      <c r="R28" s="1150"/>
      <c r="S28" s="1150"/>
      <c r="T28" s="1150"/>
      <c r="U28" s="1150"/>
      <c r="V28" s="1150">
        <v>5779</v>
      </c>
      <c r="W28" s="1150"/>
      <c r="X28" s="1150"/>
      <c r="Y28" s="1150"/>
      <c r="Z28" s="1150"/>
      <c r="AA28" s="1150">
        <v>97</v>
      </c>
      <c r="AB28" s="1150"/>
      <c r="AC28" s="1150"/>
      <c r="AD28" s="1150"/>
      <c r="AE28" s="1151"/>
      <c r="AF28" s="1152">
        <v>97</v>
      </c>
      <c r="AG28" s="1150"/>
      <c r="AH28" s="1150"/>
      <c r="AI28" s="1150"/>
      <c r="AJ28" s="1153"/>
      <c r="AK28" s="1154">
        <v>434700</v>
      </c>
      <c r="AL28" s="1142"/>
      <c r="AM28" s="1142"/>
      <c r="AN28" s="1142"/>
      <c r="AO28" s="1142"/>
      <c r="AP28" s="1142" t="s">
        <v>586</v>
      </c>
      <c r="AQ28" s="1142"/>
      <c r="AR28" s="1142"/>
      <c r="AS28" s="1142"/>
      <c r="AT28" s="1142"/>
      <c r="AU28" s="1142" t="s">
        <v>586</v>
      </c>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403</v>
      </c>
      <c r="C29" s="1134"/>
      <c r="D29" s="1134"/>
      <c r="E29" s="1134"/>
      <c r="F29" s="1134"/>
      <c r="G29" s="1134"/>
      <c r="H29" s="1134"/>
      <c r="I29" s="1134"/>
      <c r="J29" s="1134"/>
      <c r="K29" s="1134"/>
      <c r="L29" s="1134"/>
      <c r="M29" s="1134"/>
      <c r="N29" s="1134"/>
      <c r="O29" s="1134"/>
      <c r="P29" s="1135"/>
      <c r="Q29" s="1139">
        <v>7907</v>
      </c>
      <c r="R29" s="1140"/>
      <c r="S29" s="1140"/>
      <c r="T29" s="1140"/>
      <c r="U29" s="1140"/>
      <c r="V29" s="1140">
        <v>7743</v>
      </c>
      <c r="W29" s="1140"/>
      <c r="X29" s="1140"/>
      <c r="Y29" s="1140"/>
      <c r="Z29" s="1140"/>
      <c r="AA29" s="1140">
        <v>164</v>
      </c>
      <c r="AB29" s="1140"/>
      <c r="AC29" s="1140"/>
      <c r="AD29" s="1140"/>
      <c r="AE29" s="1141"/>
      <c r="AF29" s="1115">
        <v>164</v>
      </c>
      <c r="AG29" s="1116"/>
      <c r="AH29" s="1116"/>
      <c r="AI29" s="1116"/>
      <c r="AJ29" s="1117"/>
      <c r="AK29" s="1073">
        <v>1076390</v>
      </c>
      <c r="AL29" s="1064"/>
      <c r="AM29" s="1064"/>
      <c r="AN29" s="1064"/>
      <c r="AO29" s="1064"/>
      <c r="AP29" s="1064" t="s">
        <v>586</v>
      </c>
      <c r="AQ29" s="1064"/>
      <c r="AR29" s="1064"/>
      <c r="AS29" s="1064"/>
      <c r="AT29" s="1064"/>
      <c r="AU29" s="1064" t="s">
        <v>586</v>
      </c>
      <c r="AV29" s="1064"/>
      <c r="AW29" s="1064"/>
      <c r="AX29" s="1064"/>
      <c r="AY29" s="1064"/>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404</v>
      </c>
      <c r="C30" s="1134"/>
      <c r="D30" s="1134"/>
      <c r="E30" s="1134"/>
      <c r="F30" s="1134"/>
      <c r="G30" s="1134"/>
      <c r="H30" s="1134"/>
      <c r="I30" s="1134"/>
      <c r="J30" s="1134"/>
      <c r="K30" s="1134"/>
      <c r="L30" s="1134"/>
      <c r="M30" s="1134"/>
      <c r="N30" s="1134"/>
      <c r="O30" s="1134"/>
      <c r="P30" s="1135"/>
      <c r="Q30" s="1139">
        <v>664</v>
      </c>
      <c r="R30" s="1140"/>
      <c r="S30" s="1140"/>
      <c r="T30" s="1140"/>
      <c r="U30" s="1140"/>
      <c r="V30" s="1140">
        <v>664</v>
      </c>
      <c r="W30" s="1140"/>
      <c r="X30" s="1140"/>
      <c r="Y30" s="1140"/>
      <c r="Z30" s="1140"/>
      <c r="AA30" s="1140">
        <v>1</v>
      </c>
      <c r="AB30" s="1140"/>
      <c r="AC30" s="1140"/>
      <c r="AD30" s="1140"/>
      <c r="AE30" s="1141"/>
      <c r="AF30" s="1115">
        <v>1</v>
      </c>
      <c r="AG30" s="1116"/>
      <c r="AH30" s="1116"/>
      <c r="AI30" s="1116"/>
      <c r="AJ30" s="1117"/>
      <c r="AK30" s="1073">
        <v>215075</v>
      </c>
      <c r="AL30" s="1064"/>
      <c r="AM30" s="1064"/>
      <c r="AN30" s="1064"/>
      <c r="AO30" s="1064"/>
      <c r="AP30" s="1064" t="s">
        <v>586</v>
      </c>
      <c r="AQ30" s="1064"/>
      <c r="AR30" s="1064"/>
      <c r="AS30" s="1064"/>
      <c r="AT30" s="1064"/>
      <c r="AU30" s="1064" t="s">
        <v>586</v>
      </c>
      <c r="AV30" s="1064"/>
      <c r="AW30" s="1064"/>
      <c r="AX30" s="1064"/>
      <c r="AY30" s="1064"/>
      <c r="AZ30" s="1138"/>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405</v>
      </c>
      <c r="C31" s="1134"/>
      <c r="D31" s="1134"/>
      <c r="E31" s="1134"/>
      <c r="F31" s="1134"/>
      <c r="G31" s="1134"/>
      <c r="H31" s="1134"/>
      <c r="I31" s="1134"/>
      <c r="J31" s="1134"/>
      <c r="K31" s="1134"/>
      <c r="L31" s="1134"/>
      <c r="M31" s="1134"/>
      <c r="N31" s="1134"/>
      <c r="O31" s="1134"/>
      <c r="P31" s="1135"/>
      <c r="Q31" s="1139">
        <v>1158</v>
      </c>
      <c r="R31" s="1140"/>
      <c r="S31" s="1140"/>
      <c r="T31" s="1140"/>
      <c r="U31" s="1140"/>
      <c r="V31" s="1140">
        <v>1022</v>
      </c>
      <c r="W31" s="1140"/>
      <c r="X31" s="1140"/>
      <c r="Y31" s="1140"/>
      <c r="Z31" s="1140"/>
      <c r="AA31" s="1140">
        <v>136</v>
      </c>
      <c r="AB31" s="1140"/>
      <c r="AC31" s="1140"/>
      <c r="AD31" s="1140"/>
      <c r="AE31" s="1141"/>
      <c r="AF31" s="1115">
        <v>521</v>
      </c>
      <c r="AG31" s="1116"/>
      <c r="AH31" s="1116"/>
      <c r="AI31" s="1116"/>
      <c r="AJ31" s="1117"/>
      <c r="AK31" s="1073">
        <v>101</v>
      </c>
      <c r="AL31" s="1064"/>
      <c r="AM31" s="1064"/>
      <c r="AN31" s="1064"/>
      <c r="AO31" s="1064"/>
      <c r="AP31" s="1064">
        <v>5194</v>
      </c>
      <c r="AQ31" s="1064"/>
      <c r="AR31" s="1064"/>
      <c r="AS31" s="1064"/>
      <c r="AT31" s="1064"/>
      <c r="AU31" s="1064">
        <v>68</v>
      </c>
      <c r="AV31" s="1064"/>
      <c r="AW31" s="1064"/>
      <c r="AX31" s="1064"/>
      <c r="AY31" s="1064"/>
      <c r="AZ31" s="1138" t="s">
        <v>606</v>
      </c>
      <c r="BA31" s="1138"/>
      <c r="BB31" s="1138"/>
      <c r="BC31" s="1138"/>
      <c r="BD31" s="1138"/>
      <c r="BE31" s="1128" t="s">
        <v>406</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407</v>
      </c>
      <c r="C32" s="1134"/>
      <c r="D32" s="1134"/>
      <c r="E32" s="1134"/>
      <c r="F32" s="1134"/>
      <c r="G32" s="1134"/>
      <c r="H32" s="1134"/>
      <c r="I32" s="1134"/>
      <c r="J32" s="1134"/>
      <c r="K32" s="1134"/>
      <c r="L32" s="1134"/>
      <c r="M32" s="1134"/>
      <c r="N32" s="1134"/>
      <c r="O32" s="1134"/>
      <c r="P32" s="1135"/>
      <c r="Q32" s="1139">
        <v>1455</v>
      </c>
      <c r="R32" s="1140"/>
      <c r="S32" s="1140"/>
      <c r="T32" s="1140"/>
      <c r="U32" s="1140"/>
      <c r="V32" s="1140">
        <v>1343</v>
      </c>
      <c r="W32" s="1140"/>
      <c r="X32" s="1140"/>
      <c r="Y32" s="1140"/>
      <c r="Z32" s="1140"/>
      <c r="AA32" s="1140">
        <v>113</v>
      </c>
      <c r="AB32" s="1140"/>
      <c r="AC32" s="1140"/>
      <c r="AD32" s="1140"/>
      <c r="AE32" s="1141"/>
      <c r="AF32" s="1115">
        <v>682</v>
      </c>
      <c r="AG32" s="1116"/>
      <c r="AH32" s="1116"/>
      <c r="AI32" s="1116"/>
      <c r="AJ32" s="1117"/>
      <c r="AK32" s="1073">
        <v>734</v>
      </c>
      <c r="AL32" s="1064"/>
      <c r="AM32" s="1064"/>
      <c r="AN32" s="1064"/>
      <c r="AO32" s="1064"/>
      <c r="AP32" s="1064">
        <v>12879</v>
      </c>
      <c r="AQ32" s="1064"/>
      <c r="AR32" s="1064"/>
      <c r="AS32" s="1064"/>
      <c r="AT32" s="1064"/>
      <c r="AU32" s="1064">
        <v>8900</v>
      </c>
      <c r="AV32" s="1064"/>
      <c r="AW32" s="1064"/>
      <c r="AX32" s="1064"/>
      <c r="AY32" s="1064"/>
      <c r="AZ32" s="1138" t="s">
        <v>606</v>
      </c>
      <c r="BA32" s="1138"/>
      <c r="BB32" s="1138"/>
      <c r="BC32" s="1138"/>
      <c r="BD32" s="1138"/>
      <c r="BE32" s="1128" t="s">
        <v>406</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408</v>
      </c>
      <c r="C33" s="1134"/>
      <c r="D33" s="1134"/>
      <c r="E33" s="1134"/>
      <c r="F33" s="1134"/>
      <c r="G33" s="1134"/>
      <c r="H33" s="1134"/>
      <c r="I33" s="1134"/>
      <c r="J33" s="1134"/>
      <c r="K33" s="1134"/>
      <c r="L33" s="1134"/>
      <c r="M33" s="1134"/>
      <c r="N33" s="1134"/>
      <c r="O33" s="1134"/>
      <c r="P33" s="1135"/>
      <c r="Q33" s="1139">
        <v>146</v>
      </c>
      <c r="R33" s="1140"/>
      <c r="S33" s="1140"/>
      <c r="T33" s="1140"/>
      <c r="U33" s="1140"/>
      <c r="V33" s="1140">
        <v>146</v>
      </c>
      <c r="W33" s="1140"/>
      <c r="X33" s="1140"/>
      <c r="Y33" s="1140"/>
      <c r="Z33" s="1140"/>
      <c r="AA33" s="1140">
        <v>0</v>
      </c>
      <c r="AB33" s="1140"/>
      <c r="AC33" s="1140"/>
      <c r="AD33" s="1140"/>
      <c r="AE33" s="1141"/>
      <c r="AF33" s="1115">
        <v>0</v>
      </c>
      <c r="AG33" s="1116"/>
      <c r="AH33" s="1116"/>
      <c r="AI33" s="1116"/>
      <c r="AJ33" s="1117"/>
      <c r="AK33" s="1073">
        <v>64</v>
      </c>
      <c r="AL33" s="1064"/>
      <c r="AM33" s="1064"/>
      <c r="AN33" s="1064"/>
      <c r="AO33" s="1064"/>
      <c r="AP33" s="1064">
        <v>1458</v>
      </c>
      <c r="AQ33" s="1064"/>
      <c r="AR33" s="1064"/>
      <c r="AS33" s="1064"/>
      <c r="AT33" s="1064"/>
      <c r="AU33" s="1064">
        <v>898</v>
      </c>
      <c r="AV33" s="1064"/>
      <c r="AW33" s="1064"/>
      <c r="AX33" s="1064"/>
      <c r="AY33" s="1064"/>
      <c r="AZ33" s="1138" t="s">
        <v>606</v>
      </c>
      <c r="BA33" s="1138"/>
      <c r="BB33" s="1138"/>
      <c r="BC33" s="1138"/>
      <c r="BD33" s="1138"/>
      <c r="BE33" s="1128" t="s">
        <v>409</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t="s">
        <v>410</v>
      </c>
      <c r="C34" s="1134"/>
      <c r="D34" s="1134"/>
      <c r="E34" s="1134"/>
      <c r="F34" s="1134"/>
      <c r="G34" s="1134"/>
      <c r="H34" s="1134"/>
      <c r="I34" s="1134"/>
      <c r="J34" s="1134"/>
      <c r="K34" s="1134"/>
      <c r="L34" s="1134"/>
      <c r="M34" s="1134"/>
      <c r="N34" s="1134"/>
      <c r="O34" s="1134"/>
      <c r="P34" s="1135"/>
      <c r="Q34" s="1139">
        <v>15</v>
      </c>
      <c r="R34" s="1140"/>
      <c r="S34" s="1140"/>
      <c r="T34" s="1140"/>
      <c r="U34" s="1140"/>
      <c r="V34" s="1140">
        <v>15</v>
      </c>
      <c r="W34" s="1140"/>
      <c r="X34" s="1140"/>
      <c r="Y34" s="1140"/>
      <c r="Z34" s="1140"/>
      <c r="AA34" s="1140">
        <v>0</v>
      </c>
      <c r="AB34" s="1140"/>
      <c r="AC34" s="1140"/>
      <c r="AD34" s="1140"/>
      <c r="AE34" s="1141"/>
      <c r="AF34" s="1115">
        <v>0</v>
      </c>
      <c r="AG34" s="1116"/>
      <c r="AH34" s="1116"/>
      <c r="AI34" s="1116"/>
      <c r="AJ34" s="1117"/>
      <c r="AK34" s="1073">
        <v>12</v>
      </c>
      <c r="AL34" s="1064"/>
      <c r="AM34" s="1064"/>
      <c r="AN34" s="1064"/>
      <c r="AO34" s="1064"/>
      <c r="AP34" s="1064">
        <v>66</v>
      </c>
      <c r="AQ34" s="1064"/>
      <c r="AR34" s="1064"/>
      <c r="AS34" s="1064"/>
      <c r="AT34" s="1064"/>
      <c r="AU34" s="1064">
        <v>65</v>
      </c>
      <c r="AV34" s="1064"/>
      <c r="AW34" s="1064"/>
      <c r="AX34" s="1064"/>
      <c r="AY34" s="1064"/>
      <c r="AZ34" s="1138" t="s">
        <v>606</v>
      </c>
      <c r="BA34" s="1138"/>
      <c r="BB34" s="1138"/>
      <c r="BC34" s="1138"/>
      <c r="BD34" s="1138"/>
      <c r="BE34" s="1128" t="s">
        <v>409</v>
      </c>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t="s">
        <v>411</v>
      </c>
      <c r="C35" s="1134"/>
      <c r="D35" s="1134"/>
      <c r="E35" s="1134"/>
      <c r="F35" s="1134"/>
      <c r="G35" s="1134"/>
      <c r="H35" s="1134"/>
      <c r="I35" s="1134"/>
      <c r="J35" s="1134"/>
      <c r="K35" s="1134"/>
      <c r="L35" s="1134"/>
      <c r="M35" s="1134"/>
      <c r="N35" s="1134"/>
      <c r="O35" s="1134"/>
      <c r="P35" s="1135"/>
      <c r="Q35" s="1139">
        <v>182</v>
      </c>
      <c r="R35" s="1140"/>
      <c r="S35" s="1140"/>
      <c r="T35" s="1140"/>
      <c r="U35" s="1140"/>
      <c r="V35" s="1140">
        <v>181</v>
      </c>
      <c r="W35" s="1140"/>
      <c r="X35" s="1140"/>
      <c r="Y35" s="1140"/>
      <c r="Z35" s="1140"/>
      <c r="AA35" s="1140">
        <v>1</v>
      </c>
      <c r="AB35" s="1140"/>
      <c r="AC35" s="1140"/>
      <c r="AD35" s="1140"/>
      <c r="AE35" s="1141"/>
      <c r="AF35" s="1115">
        <v>1</v>
      </c>
      <c r="AG35" s="1116"/>
      <c r="AH35" s="1116"/>
      <c r="AI35" s="1116"/>
      <c r="AJ35" s="1117"/>
      <c r="AK35" s="1073">
        <v>48</v>
      </c>
      <c r="AL35" s="1064"/>
      <c r="AM35" s="1064"/>
      <c r="AN35" s="1064"/>
      <c r="AO35" s="1064"/>
      <c r="AP35" s="1064">
        <v>206</v>
      </c>
      <c r="AQ35" s="1064"/>
      <c r="AR35" s="1064"/>
      <c r="AS35" s="1064"/>
      <c r="AT35" s="1064"/>
      <c r="AU35" s="1064">
        <v>188</v>
      </c>
      <c r="AV35" s="1064"/>
      <c r="AW35" s="1064"/>
      <c r="AX35" s="1064"/>
      <c r="AY35" s="1064"/>
      <c r="AZ35" s="1138" t="s">
        <v>606</v>
      </c>
      <c r="BA35" s="1138"/>
      <c r="BB35" s="1138"/>
      <c r="BC35" s="1138"/>
      <c r="BD35" s="1138"/>
      <c r="BE35" s="1128" t="s">
        <v>412</v>
      </c>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413</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389</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1466</v>
      </c>
      <c r="AG63" s="1052"/>
      <c r="AH63" s="1052"/>
      <c r="AI63" s="1052"/>
      <c r="AJ63" s="1126"/>
      <c r="AK63" s="1127"/>
      <c r="AL63" s="1056"/>
      <c r="AM63" s="1056"/>
      <c r="AN63" s="1056"/>
      <c r="AO63" s="1056"/>
      <c r="AP63" s="1052">
        <f>ROUND(5194098+12879243+1458062+65912+205862,-3)/1000</f>
        <v>19803</v>
      </c>
      <c r="AQ63" s="1052"/>
      <c r="AR63" s="1052"/>
      <c r="AS63" s="1052"/>
      <c r="AT63" s="1052"/>
      <c r="AU63" s="1052">
        <f>ROUND(67523+8899556+898166+64923+188363,-3)/1000</f>
        <v>10119</v>
      </c>
      <c r="AV63" s="1052"/>
      <c r="AW63" s="1052"/>
      <c r="AX63" s="1052"/>
      <c r="AY63" s="1052"/>
      <c r="AZ63" s="1121"/>
      <c r="BA63" s="1121"/>
      <c r="BB63" s="1121"/>
      <c r="BC63" s="1121"/>
      <c r="BD63" s="1121"/>
      <c r="BE63" s="1053"/>
      <c r="BF63" s="1053"/>
      <c r="BG63" s="1053"/>
      <c r="BH63" s="1053"/>
      <c r="BI63" s="1054"/>
      <c r="BJ63" s="1122" t="s">
        <v>415</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417</v>
      </c>
      <c r="B66" s="1092"/>
      <c r="C66" s="1092"/>
      <c r="D66" s="1092"/>
      <c r="E66" s="1092"/>
      <c r="F66" s="1092"/>
      <c r="G66" s="1092"/>
      <c r="H66" s="1092"/>
      <c r="I66" s="1092"/>
      <c r="J66" s="1092"/>
      <c r="K66" s="1092"/>
      <c r="L66" s="1092"/>
      <c r="M66" s="1092"/>
      <c r="N66" s="1092"/>
      <c r="O66" s="1092"/>
      <c r="P66" s="1093"/>
      <c r="Q66" s="1097" t="s">
        <v>418</v>
      </c>
      <c r="R66" s="1098"/>
      <c r="S66" s="1098"/>
      <c r="T66" s="1098"/>
      <c r="U66" s="1099"/>
      <c r="V66" s="1097" t="s">
        <v>419</v>
      </c>
      <c r="W66" s="1098"/>
      <c r="X66" s="1098"/>
      <c r="Y66" s="1098"/>
      <c r="Z66" s="1099"/>
      <c r="AA66" s="1097" t="s">
        <v>396</v>
      </c>
      <c r="AB66" s="1098"/>
      <c r="AC66" s="1098"/>
      <c r="AD66" s="1098"/>
      <c r="AE66" s="1099"/>
      <c r="AF66" s="1103" t="s">
        <v>420</v>
      </c>
      <c r="AG66" s="1104"/>
      <c r="AH66" s="1104"/>
      <c r="AI66" s="1104"/>
      <c r="AJ66" s="1105"/>
      <c r="AK66" s="1097" t="s">
        <v>398</v>
      </c>
      <c r="AL66" s="1092"/>
      <c r="AM66" s="1092"/>
      <c r="AN66" s="1092"/>
      <c r="AO66" s="1093"/>
      <c r="AP66" s="1097" t="s">
        <v>421</v>
      </c>
      <c r="AQ66" s="1098"/>
      <c r="AR66" s="1098"/>
      <c r="AS66" s="1098"/>
      <c r="AT66" s="1099"/>
      <c r="AU66" s="1097" t="s">
        <v>422</v>
      </c>
      <c r="AV66" s="1098"/>
      <c r="AW66" s="1098"/>
      <c r="AX66" s="1098"/>
      <c r="AY66" s="1099"/>
      <c r="AZ66" s="1097" t="s">
        <v>377</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2" t="s">
        <v>587</v>
      </c>
      <c r="C68" s="1083"/>
      <c r="D68" s="1083"/>
      <c r="E68" s="1083"/>
      <c r="F68" s="1083"/>
      <c r="G68" s="1083"/>
      <c r="H68" s="1083"/>
      <c r="I68" s="1083"/>
      <c r="J68" s="1083"/>
      <c r="K68" s="1083"/>
      <c r="L68" s="1083"/>
      <c r="M68" s="1083"/>
      <c r="N68" s="1083"/>
      <c r="O68" s="1083"/>
      <c r="P68" s="1084"/>
      <c r="Q68" s="1081">
        <v>3434</v>
      </c>
      <c r="R68" s="1078"/>
      <c r="S68" s="1078"/>
      <c r="T68" s="1078"/>
      <c r="U68" s="1078"/>
      <c r="V68" s="1078">
        <v>3323</v>
      </c>
      <c r="W68" s="1078"/>
      <c r="X68" s="1078"/>
      <c r="Y68" s="1078"/>
      <c r="Z68" s="1078"/>
      <c r="AA68" s="1078">
        <v>111</v>
      </c>
      <c r="AB68" s="1078"/>
      <c r="AC68" s="1078"/>
      <c r="AD68" s="1078"/>
      <c r="AE68" s="1078"/>
      <c r="AF68" s="1078">
        <v>109</v>
      </c>
      <c r="AG68" s="1078"/>
      <c r="AH68" s="1078"/>
      <c r="AI68" s="1078"/>
      <c r="AJ68" s="1078"/>
      <c r="AK68" s="1078" t="s">
        <v>598</v>
      </c>
      <c r="AL68" s="1078"/>
      <c r="AM68" s="1078"/>
      <c r="AN68" s="1078"/>
      <c r="AO68" s="1078"/>
      <c r="AP68" s="1078">
        <v>12</v>
      </c>
      <c r="AQ68" s="1078"/>
      <c r="AR68" s="1078"/>
      <c r="AS68" s="1078"/>
      <c r="AT68" s="1078"/>
      <c r="AU68" s="1078">
        <v>7</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75" t="s">
        <v>588</v>
      </c>
      <c r="C69" s="1076"/>
      <c r="D69" s="1076"/>
      <c r="E69" s="1076"/>
      <c r="F69" s="1076"/>
      <c r="G69" s="1076"/>
      <c r="H69" s="1076"/>
      <c r="I69" s="1076"/>
      <c r="J69" s="1076"/>
      <c r="K69" s="1076"/>
      <c r="L69" s="1076"/>
      <c r="M69" s="1076"/>
      <c r="N69" s="1076"/>
      <c r="O69" s="1076"/>
      <c r="P69" s="1077"/>
      <c r="Q69" s="1070">
        <v>720</v>
      </c>
      <c r="R69" s="1064"/>
      <c r="S69" s="1064"/>
      <c r="T69" s="1064"/>
      <c r="U69" s="1064"/>
      <c r="V69" s="1064">
        <v>652</v>
      </c>
      <c r="W69" s="1064"/>
      <c r="X69" s="1064"/>
      <c r="Y69" s="1064"/>
      <c r="Z69" s="1064"/>
      <c r="AA69" s="1064">
        <v>68</v>
      </c>
      <c r="AB69" s="1064"/>
      <c r="AC69" s="1064"/>
      <c r="AD69" s="1064"/>
      <c r="AE69" s="1064"/>
      <c r="AF69" s="1064">
        <v>68</v>
      </c>
      <c r="AG69" s="1064"/>
      <c r="AH69" s="1064"/>
      <c r="AI69" s="1064"/>
      <c r="AJ69" s="1064"/>
      <c r="AK69" s="1064">
        <v>27</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75" t="s">
        <v>589</v>
      </c>
      <c r="C70" s="1076"/>
      <c r="D70" s="1076"/>
      <c r="E70" s="1076"/>
      <c r="F70" s="1076"/>
      <c r="G70" s="1076"/>
      <c r="H70" s="1076"/>
      <c r="I70" s="1076"/>
      <c r="J70" s="1076"/>
      <c r="K70" s="1076"/>
      <c r="L70" s="1076"/>
      <c r="M70" s="1076"/>
      <c r="N70" s="1076"/>
      <c r="O70" s="1076"/>
      <c r="P70" s="1077"/>
      <c r="Q70" s="1070">
        <v>2</v>
      </c>
      <c r="R70" s="1064"/>
      <c r="S70" s="1064"/>
      <c r="T70" s="1064"/>
      <c r="U70" s="1064"/>
      <c r="V70" s="1064">
        <v>1</v>
      </c>
      <c r="W70" s="1064"/>
      <c r="X70" s="1064"/>
      <c r="Y70" s="1064"/>
      <c r="Z70" s="1064"/>
      <c r="AA70" s="1064">
        <v>1</v>
      </c>
      <c r="AB70" s="1064"/>
      <c r="AC70" s="1064"/>
      <c r="AD70" s="1064"/>
      <c r="AE70" s="1064"/>
      <c r="AF70" s="1064">
        <v>1</v>
      </c>
      <c r="AG70" s="1064"/>
      <c r="AH70" s="1064"/>
      <c r="AI70" s="1064"/>
      <c r="AJ70" s="1064"/>
      <c r="AK70" s="1064" t="s">
        <v>598</v>
      </c>
      <c r="AL70" s="1064"/>
      <c r="AM70" s="1064"/>
      <c r="AN70" s="1064"/>
      <c r="AO70" s="1064"/>
      <c r="AP70" s="1064" t="s">
        <v>598</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75" t="s">
        <v>590</v>
      </c>
      <c r="C71" s="1076"/>
      <c r="D71" s="1076"/>
      <c r="E71" s="1076"/>
      <c r="F71" s="1076"/>
      <c r="G71" s="1076"/>
      <c r="H71" s="1076"/>
      <c r="I71" s="1076"/>
      <c r="J71" s="1076"/>
      <c r="K71" s="1076"/>
      <c r="L71" s="1076"/>
      <c r="M71" s="1076"/>
      <c r="N71" s="1076"/>
      <c r="O71" s="1076"/>
      <c r="P71" s="1077"/>
      <c r="Q71" s="1070">
        <v>274</v>
      </c>
      <c r="R71" s="1064"/>
      <c r="S71" s="1064"/>
      <c r="T71" s="1064"/>
      <c r="U71" s="1064"/>
      <c r="V71" s="1064">
        <v>181</v>
      </c>
      <c r="W71" s="1064"/>
      <c r="X71" s="1064"/>
      <c r="Y71" s="1064"/>
      <c r="Z71" s="1064"/>
      <c r="AA71" s="1064">
        <v>94</v>
      </c>
      <c r="AB71" s="1064"/>
      <c r="AC71" s="1064"/>
      <c r="AD71" s="1064"/>
      <c r="AE71" s="1064"/>
      <c r="AF71" s="1064">
        <v>94</v>
      </c>
      <c r="AG71" s="1064"/>
      <c r="AH71" s="1064"/>
      <c r="AI71" s="1064"/>
      <c r="AJ71" s="1064"/>
      <c r="AK71" s="1064">
        <v>72</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75" t="s">
        <v>597</v>
      </c>
      <c r="C72" s="1076"/>
      <c r="D72" s="1076"/>
      <c r="E72" s="1076"/>
      <c r="F72" s="1076"/>
      <c r="G72" s="1076"/>
      <c r="H72" s="1076"/>
      <c r="I72" s="1076"/>
      <c r="J72" s="1076"/>
      <c r="K72" s="1076"/>
      <c r="L72" s="1076"/>
      <c r="M72" s="1076"/>
      <c r="N72" s="1076"/>
      <c r="O72" s="1076"/>
      <c r="P72" s="1077"/>
      <c r="Q72" s="1070">
        <v>74</v>
      </c>
      <c r="R72" s="1064"/>
      <c r="S72" s="1064"/>
      <c r="T72" s="1064"/>
      <c r="U72" s="1064"/>
      <c r="V72" s="1064">
        <v>74</v>
      </c>
      <c r="W72" s="1064"/>
      <c r="X72" s="1064"/>
      <c r="Y72" s="1064"/>
      <c r="Z72" s="1064"/>
      <c r="AA72" s="1064" t="s">
        <v>586</v>
      </c>
      <c r="AB72" s="1064"/>
      <c r="AC72" s="1064"/>
      <c r="AD72" s="1064"/>
      <c r="AE72" s="1064"/>
      <c r="AF72" s="1064" t="s">
        <v>586</v>
      </c>
      <c r="AG72" s="1064"/>
      <c r="AH72" s="1064"/>
      <c r="AI72" s="1064"/>
      <c r="AJ72" s="1064"/>
      <c r="AK72" s="1064" t="s">
        <v>598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75" t="s">
        <v>591</v>
      </c>
      <c r="C73" s="1076"/>
      <c r="D73" s="1076"/>
      <c r="E73" s="1076"/>
      <c r="F73" s="1076"/>
      <c r="G73" s="1076"/>
      <c r="H73" s="1076"/>
      <c r="I73" s="1076"/>
      <c r="J73" s="1076"/>
      <c r="K73" s="1076"/>
      <c r="L73" s="1076"/>
      <c r="M73" s="1076"/>
      <c r="N73" s="1076"/>
      <c r="O73" s="1076"/>
      <c r="P73" s="1077"/>
      <c r="Q73" s="1070">
        <v>221</v>
      </c>
      <c r="R73" s="1064"/>
      <c r="S73" s="1064"/>
      <c r="T73" s="1064"/>
      <c r="U73" s="1064"/>
      <c r="V73" s="1064">
        <v>161</v>
      </c>
      <c r="W73" s="1064"/>
      <c r="X73" s="1064"/>
      <c r="Y73" s="1064"/>
      <c r="Z73" s="1064"/>
      <c r="AA73" s="1064">
        <v>60</v>
      </c>
      <c r="AB73" s="1064"/>
      <c r="AC73" s="1064"/>
      <c r="AD73" s="1064"/>
      <c r="AE73" s="1064"/>
      <c r="AF73" s="1064">
        <v>60</v>
      </c>
      <c r="AG73" s="1064"/>
      <c r="AH73" s="1064"/>
      <c r="AI73" s="1064"/>
      <c r="AJ73" s="1064"/>
      <c r="AK73" s="1064" t="s">
        <v>605</v>
      </c>
      <c r="AL73" s="1064"/>
      <c r="AM73" s="1064"/>
      <c r="AN73" s="1064"/>
      <c r="AO73" s="1064"/>
      <c r="AP73" s="1064" t="s">
        <v>605</v>
      </c>
      <c r="AQ73" s="1064"/>
      <c r="AR73" s="1064"/>
      <c r="AS73" s="1064"/>
      <c r="AT73" s="1064"/>
      <c r="AU73" s="1064" t="s">
        <v>605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75" t="s">
        <v>592</v>
      </c>
      <c r="C74" s="1076"/>
      <c r="D74" s="1076"/>
      <c r="E74" s="1076"/>
      <c r="F74" s="1076"/>
      <c r="G74" s="1076"/>
      <c r="H74" s="1076"/>
      <c r="I74" s="1076"/>
      <c r="J74" s="1076"/>
      <c r="K74" s="1076"/>
      <c r="L74" s="1076"/>
      <c r="M74" s="1076"/>
      <c r="N74" s="1076"/>
      <c r="O74" s="1076"/>
      <c r="P74" s="1077"/>
      <c r="Q74" s="1070">
        <v>8789</v>
      </c>
      <c r="R74" s="1064"/>
      <c r="S74" s="1064"/>
      <c r="T74" s="1064"/>
      <c r="U74" s="1064"/>
      <c r="V74" s="1064">
        <v>8666</v>
      </c>
      <c r="W74" s="1064"/>
      <c r="X74" s="1064"/>
      <c r="Y74" s="1064"/>
      <c r="Z74" s="1064"/>
      <c r="AA74" s="1064">
        <v>124</v>
      </c>
      <c r="AB74" s="1064"/>
      <c r="AC74" s="1064"/>
      <c r="AD74" s="1064"/>
      <c r="AE74" s="1064"/>
      <c r="AF74" s="1064">
        <v>124</v>
      </c>
      <c r="AG74" s="1064"/>
      <c r="AH74" s="1064"/>
      <c r="AI74" s="1064"/>
      <c r="AJ74" s="1064"/>
      <c r="AK74" s="1064">
        <v>338</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75" t="s">
        <v>593</v>
      </c>
      <c r="C75" s="1076"/>
      <c r="D75" s="1076"/>
      <c r="E75" s="1076"/>
      <c r="F75" s="1076"/>
      <c r="G75" s="1076"/>
      <c r="H75" s="1076"/>
      <c r="I75" s="1076"/>
      <c r="J75" s="1076"/>
      <c r="K75" s="1076"/>
      <c r="L75" s="1076"/>
      <c r="M75" s="1076"/>
      <c r="N75" s="1076"/>
      <c r="O75" s="1076"/>
      <c r="P75" s="1077"/>
      <c r="Q75" s="1074">
        <v>107</v>
      </c>
      <c r="R75" s="1072"/>
      <c r="S75" s="1072"/>
      <c r="T75" s="1072"/>
      <c r="U75" s="1073"/>
      <c r="V75" s="1071">
        <v>88</v>
      </c>
      <c r="W75" s="1072"/>
      <c r="X75" s="1072"/>
      <c r="Y75" s="1072"/>
      <c r="Z75" s="1073"/>
      <c r="AA75" s="1071">
        <v>19</v>
      </c>
      <c r="AB75" s="1072"/>
      <c r="AC75" s="1072"/>
      <c r="AD75" s="1072"/>
      <c r="AE75" s="1073"/>
      <c r="AF75" s="1071">
        <v>19</v>
      </c>
      <c r="AG75" s="1072"/>
      <c r="AH75" s="1072"/>
      <c r="AI75" s="1072"/>
      <c r="AJ75" s="1073"/>
      <c r="AK75" s="1071" t="s">
        <v>586</v>
      </c>
      <c r="AL75" s="1072"/>
      <c r="AM75" s="1072"/>
      <c r="AN75" s="1072"/>
      <c r="AO75" s="1073"/>
      <c r="AP75" s="1071" t="s">
        <v>586</v>
      </c>
      <c r="AQ75" s="1072"/>
      <c r="AR75" s="1072"/>
      <c r="AS75" s="1072"/>
      <c r="AT75" s="1073"/>
      <c r="AU75" s="1071"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75" t="s">
        <v>594</v>
      </c>
      <c r="C76" s="1076"/>
      <c r="D76" s="1076"/>
      <c r="E76" s="1076"/>
      <c r="F76" s="1076"/>
      <c r="G76" s="1076"/>
      <c r="H76" s="1076"/>
      <c r="I76" s="1076"/>
      <c r="J76" s="1076"/>
      <c r="K76" s="1076"/>
      <c r="L76" s="1076"/>
      <c r="M76" s="1076"/>
      <c r="N76" s="1076"/>
      <c r="O76" s="1076"/>
      <c r="P76" s="1077"/>
      <c r="Q76" s="1074">
        <v>165</v>
      </c>
      <c r="R76" s="1072"/>
      <c r="S76" s="1072"/>
      <c r="T76" s="1072"/>
      <c r="U76" s="1073"/>
      <c r="V76" s="1071">
        <v>144</v>
      </c>
      <c r="W76" s="1072"/>
      <c r="X76" s="1072"/>
      <c r="Y76" s="1072"/>
      <c r="Z76" s="1073"/>
      <c r="AA76" s="1071">
        <v>22</v>
      </c>
      <c r="AB76" s="1072"/>
      <c r="AC76" s="1072"/>
      <c r="AD76" s="1072"/>
      <c r="AE76" s="1073"/>
      <c r="AF76" s="1071">
        <v>22</v>
      </c>
      <c r="AG76" s="1072"/>
      <c r="AH76" s="1072"/>
      <c r="AI76" s="1072"/>
      <c r="AJ76" s="1073"/>
      <c r="AK76" s="1071">
        <v>35</v>
      </c>
      <c r="AL76" s="1072"/>
      <c r="AM76" s="1072"/>
      <c r="AN76" s="1072"/>
      <c r="AO76" s="1073"/>
      <c r="AP76" s="1071" t="s">
        <v>586</v>
      </c>
      <c r="AQ76" s="1072"/>
      <c r="AR76" s="1072"/>
      <c r="AS76" s="1072"/>
      <c r="AT76" s="1073"/>
      <c r="AU76" s="1071"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75" t="s">
        <v>595</v>
      </c>
      <c r="C77" s="1076"/>
      <c r="D77" s="1076"/>
      <c r="E77" s="1076"/>
      <c r="F77" s="1076"/>
      <c r="G77" s="1076"/>
      <c r="H77" s="1076"/>
      <c r="I77" s="1076"/>
      <c r="J77" s="1076"/>
      <c r="K77" s="1076"/>
      <c r="L77" s="1076"/>
      <c r="M77" s="1076"/>
      <c r="N77" s="1076"/>
      <c r="O77" s="1076"/>
      <c r="P77" s="1077"/>
      <c r="Q77" s="1074">
        <v>540</v>
      </c>
      <c r="R77" s="1072"/>
      <c r="S77" s="1072"/>
      <c r="T77" s="1072"/>
      <c r="U77" s="1073"/>
      <c r="V77" s="1071">
        <v>483</v>
      </c>
      <c r="W77" s="1072"/>
      <c r="X77" s="1072"/>
      <c r="Y77" s="1072"/>
      <c r="Z77" s="1073"/>
      <c r="AA77" s="1071">
        <v>57</v>
      </c>
      <c r="AB77" s="1072"/>
      <c r="AC77" s="1072"/>
      <c r="AD77" s="1072"/>
      <c r="AE77" s="1073"/>
      <c r="AF77" s="1071">
        <v>57</v>
      </c>
      <c r="AG77" s="1072"/>
      <c r="AH77" s="1072"/>
      <c r="AI77" s="1072"/>
      <c r="AJ77" s="1073"/>
      <c r="AK77" s="1071" t="s">
        <v>586</v>
      </c>
      <c r="AL77" s="1072"/>
      <c r="AM77" s="1072"/>
      <c r="AN77" s="1072"/>
      <c r="AO77" s="1073"/>
      <c r="AP77" s="1071" t="s">
        <v>586</v>
      </c>
      <c r="AQ77" s="1072"/>
      <c r="AR77" s="1072"/>
      <c r="AS77" s="1072"/>
      <c r="AT77" s="1073"/>
      <c r="AU77" s="1071" t="s">
        <v>586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75" t="s">
        <v>596</v>
      </c>
      <c r="C78" s="1076"/>
      <c r="D78" s="1076"/>
      <c r="E78" s="1076"/>
      <c r="F78" s="1076"/>
      <c r="G78" s="1076"/>
      <c r="H78" s="1076"/>
      <c r="I78" s="1076"/>
      <c r="J78" s="1076"/>
      <c r="K78" s="1076"/>
      <c r="L78" s="1076"/>
      <c r="M78" s="1076"/>
      <c r="N78" s="1076"/>
      <c r="O78" s="1076"/>
      <c r="P78" s="1077"/>
      <c r="Q78" s="1070">
        <v>152923</v>
      </c>
      <c r="R78" s="1064"/>
      <c r="S78" s="1064"/>
      <c r="T78" s="1064"/>
      <c r="U78" s="1064"/>
      <c r="V78" s="1064">
        <v>149406</v>
      </c>
      <c r="W78" s="1064"/>
      <c r="X78" s="1064"/>
      <c r="Y78" s="1064"/>
      <c r="Z78" s="1064"/>
      <c r="AA78" s="1064">
        <v>3517</v>
      </c>
      <c r="AB78" s="1064"/>
      <c r="AC78" s="1064"/>
      <c r="AD78" s="1064"/>
      <c r="AE78" s="1064"/>
      <c r="AF78" s="1064">
        <v>3517</v>
      </c>
      <c r="AG78" s="1064"/>
      <c r="AH78" s="1064"/>
      <c r="AI78" s="1064"/>
      <c r="AJ78" s="1064"/>
      <c r="AK78" s="1064">
        <v>1563</v>
      </c>
      <c r="AL78" s="1064"/>
      <c r="AM78" s="1064"/>
      <c r="AN78" s="1064"/>
      <c r="AO78" s="1064"/>
      <c r="AP78" s="1064" t="s">
        <v>586</v>
      </c>
      <c r="AQ78" s="1064"/>
      <c r="AR78" s="1064"/>
      <c r="AS78" s="1064"/>
      <c r="AT78" s="1064"/>
      <c r="AU78" s="1064" t="s">
        <v>586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ROUND(109173+68490+566+93751+0+60155+123621+19318+21592+57262+3517111,-3)/1000</f>
        <v>4071</v>
      </c>
      <c r="AG88" s="1052"/>
      <c r="AH88" s="1052"/>
      <c r="AI88" s="1052"/>
      <c r="AJ88" s="1052"/>
      <c r="AK88" s="1056"/>
      <c r="AL88" s="1056"/>
      <c r="AM88" s="1056"/>
      <c r="AN88" s="1056"/>
      <c r="AO88" s="1056"/>
      <c r="AP88" s="1052">
        <v>12</v>
      </c>
      <c r="AQ88" s="1052"/>
      <c r="AR88" s="1052"/>
      <c r="AS88" s="1052"/>
      <c r="AT88" s="1052"/>
      <c r="AU88" s="1052">
        <v>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
        <v>605</v>
      </c>
      <c r="CS102" s="1044"/>
      <c r="CT102" s="1044"/>
      <c r="CU102" s="1044"/>
      <c r="CV102" s="1045"/>
      <c r="CW102" s="1043" t="s">
        <v>605</v>
      </c>
      <c r="CX102" s="1044"/>
      <c r="CY102" s="1044"/>
      <c r="CZ102" s="1044"/>
      <c r="DA102" s="1045"/>
      <c r="DB102" s="1043" t="s">
        <v>605</v>
      </c>
      <c r="DC102" s="1044"/>
      <c r="DD102" s="1044"/>
      <c r="DE102" s="1044"/>
      <c r="DF102" s="1045"/>
      <c r="DG102" s="1043" t="s">
        <v>605</v>
      </c>
      <c r="DH102" s="1044"/>
      <c r="DI102" s="1044"/>
      <c r="DJ102" s="1044"/>
      <c r="DK102" s="1045"/>
      <c r="DL102" s="1043" t="s">
        <v>605</v>
      </c>
      <c r="DM102" s="1044"/>
      <c r="DN102" s="1044"/>
      <c r="DO102" s="1044"/>
      <c r="DP102" s="1045"/>
      <c r="DQ102" s="1043" t="s">
        <v>605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307</v>
      </c>
      <c r="AG109" s="987"/>
      <c r="AH109" s="987"/>
      <c r="AI109" s="987"/>
      <c r="AJ109" s="988"/>
      <c r="AK109" s="989" t="s">
        <v>306</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307</v>
      </c>
      <c r="BW109" s="987"/>
      <c r="BX109" s="987"/>
      <c r="BY109" s="987"/>
      <c r="BZ109" s="988"/>
      <c r="CA109" s="989" t="s">
        <v>306</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307</v>
      </c>
      <c r="DM109" s="987"/>
      <c r="DN109" s="987"/>
      <c r="DO109" s="987"/>
      <c r="DP109" s="988"/>
      <c r="DQ109" s="989" t="s">
        <v>306</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2925624</v>
      </c>
      <c r="AB110" s="980"/>
      <c r="AC110" s="980"/>
      <c r="AD110" s="980"/>
      <c r="AE110" s="981"/>
      <c r="AF110" s="982">
        <v>3095561</v>
      </c>
      <c r="AG110" s="980"/>
      <c r="AH110" s="980"/>
      <c r="AI110" s="980"/>
      <c r="AJ110" s="981"/>
      <c r="AK110" s="982">
        <v>3310255</v>
      </c>
      <c r="AL110" s="980"/>
      <c r="AM110" s="980"/>
      <c r="AN110" s="980"/>
      <c r="AO110" s="981"/>
      <c r="AP110" s="983">
        <v>25.8</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33197273</v>
      </c>
      <c r="BR110" s="927"/>
      <c r="BS110" s="927"/>
      <c r="BT110" s="927"/>
      <c r="BU110" s="927"/>
      <c r="BV110" s="927">
        <v>32987045</v>
      </c>
      <c r="BW110" s="927"/>
      <c r="BX110" s="927"/>
      <c r="BY110" s="927"/>
      <c r="BZ110" s="927"/>
      <c r="CA110" s="927">
        <v>32414604</v>
      </c>
      <c r="CB110" s="927"/>
      <c r="CC110" s="927"/>
      <c r="CD110" s="927"/>
      <c r="CE110" s="927"/>
      <c r="CF110" s="951">
        <v>252.5</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391</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439</v>
      </c>
      <c r="BW111" s="899"/>
      <c r="BX111" s="899"/>
      <c r="BY111" s="899"/>
      <c r="BZ111" s="899"/>
      <c r="CA111" s="899" t="s">
        <v>439</v>
      </c>
      <c r="CB111" s="899"/>
      <c r="CC111" s="899"/>
      <c r="CD111" s="899"/>
      <c r="CE111" s="899"/>
      <c r="CF111" s="960" t="s">
        <v>127</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447</v>
      </c>
      <c r="AG112" s="862"/>
      <c r="AH112" s="862"/>
      <c r="AI112" s="862"/>
      <c r="AJ112" s="863"/>
      <c r="AK112" s="864" t="s">
        <v>439</v>
      </c>
      <c r="AL112" s="862"/>
      <c r="AM112" s="862"/>
      <c r="AN112" s="862"/>
      <c r="AO112" s="863"/>
      <c r="AP112" s="909" t="s">
        <v>439</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10312711</v>
      </c>
      <c r="BR112" s="899"/>
      <c r="BS112" s="899"/>
      <c r="BT112" s="899"/>
      <c r="BU112" s="899"/>
      <c r="BV112" s="899">
        <v>9878416</v>
      </c>
      <c r="BW112" s="899"/>
      <c r="BX112" s="899"/>
      <c r="BY112" s="899"/>
      <c r="BZ112" s="899"/>
      <c r="CA112" s="899">
        <v>10118531</v>
      </c>
      <c r="CB112" s="899"/>
      <c r="CC112" s="899"/>
      <c r="CD112" s="899"/>
      <c r="CE112" s="899"/>
      <c r="CF112" s="960">
        <v>78.8</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439</v>
      </c>
      <c r="DM112" s="899"/>
      <c r="DN112" s="899"/>
      <c r="DO112" s="899"/>
      <c r="DP112" s="899"/>
      <c r="DQ112" s="899" t="s">
        <v>447</v>
      </c>
      <c r="DR112" s="899"/>
      <c r="DS112" s="899"/>
      <c r="DT112" s="899"/>
      <c r="DU112" s="899"/>
      <c r="DV112" s="876" t="s">
        <v>447</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585252</v>
      </c>
      <c r="AB113" s="1008"/>
      <c r="AC113" s="1008"/>
      <c r="AD113" s="1008"/>
      <c r="AE113" s="1009"/>
      <c r="AF113" s="1010">
        <v>593351</v>
      </c>
      <c r="AG113" s="1008"/>
      <c r="AH113" s="1008"/>
      <c r="AI113" s="1008"/>
      <c r="AJ113" s="1009"/>
      <c r="AK113" s="1010">
        <v>620128</v>
      </c>
      <c r="AL113" s="1008"/>
      <c r="AM113" s="1008"/>
      <c r="AN113" s="1008"/>
      <c r="AO113" s="1009"/>
      <c r="AP113" s="1011">
        <v>4.8</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37549</v>
      </c>
      <c r="BR113" s="899"/>
      <c r="BS113" s="899"/>
      <c r="BT113" s="899"/>
      <c r="BU113" s="899"/>
      <c r="BV113" s="899">
        <v>21473</v>
      </c>
      <c r="BW113" s="899"/>
      <c r="BX113" s="899"/>
      <c r="BY113" s="899"/>
      <c r="BZ113" s="899"/>
      <c r="CA113" s="899">
        <v>7107</v>
      </c>
      <c r="CB113" s="899"/>
      <c r="CC113" s="899"/>
      <c r="CD113" s="899"/>
      <c r="CE113" s="899"/>
      <c r="CF113" s="960">
        <v>0.1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440</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15781</v>
      </c>
      <c r="AB114" s="862"/>
      <c r="AC114" s="862"/>
      <c r="AD114" s="862"/>
      <c r="AE114" s="863"/>
      <c r="AF114" s="864">
        <v>14653</v>
      </c>
      <c r="AG114" s="862"/>
      <c r="AH114" s="862"/>
      <c r="AI114" s="862"/>
      <c r="AJ114" s="863"/>
      <c r="AK114" s="864">
        <v>13538</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2875026</v>
      </c>
      <c r="BR114" s="899"/>
      <c r="BS114" s="899"/>
      <c r="BT114" s="899"/>
      <c r="BU114" s="899"/>
      <c r="BV114" s="899">
        <v>2897436</v>
      </c>
      <c r="BW114" s="899"/>
      <c r="BX114" s="899"/>
      <c r="BY114" s="899"/>
      <c r="BZ114" s="899"/>
      <c r="CA114" s="899">
        <v>2890117</v>
      </c>
      <c r="CB114" s="899"/>
      <c r="CC114" s="899"/>
      <c r="CD114" s="899"/>
      <c r="CE114" s="899"/>
      <c r="CF114" s="960">
        <v>22.5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447</v>
      </c>
      <c r="DM114" s="862"/>
      <c r="DN114" s="862"/>
      <c r="DO114" s="862"/>
      <c r="DP114" s="863"/>
      <c r="DQ114" s="864" t="s">
        <v>439</v>
      </c>
      <c r="DR114" s="862"/>
      <c r="DS114" s="862"/>
      <c r="DT114" s="862"/>
      <c r="DU114" s="863"/>
      <c r="DV114" s="909" t="s">
        <v>440</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274</v>
      </c>
      <c r="AB115" s="1008"/>
      <c r="AC115" s="1008"/>
      <c r="AD115" s="1008"/>
      <c r="AE115" s="1009"/>
      <c r="AF115" s="1010">
        <v>119</v>
      </c>
      <c r="AG115" s="1008"/>
      <c r="AH115" s="1008"/>
      <c r="AI115" s="1008"/>
      <c r="AJ115" s="1009"/>
      <c r="AK115" s="1010">
        <v>70</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440</v>
      </c>
      <c r="BW115" s="899"/>
      <c r="BX115" s="899"/>
      <c r="BY115" s="899"/>
      <c r="BZ115" s="899"/>
      <c r="CA115" s="899" t="s">
        <v>439</v>
      </c>
      <c r="CB115" s="899"/>
      <c r="CC115" s="899"/>
      <c r="CD115" s="899"/>
      <c r="CE115" s="899"/>
      <c r="CF115" s="960" t="s">
        <v>447</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440</v>
      </c>
      <c r="DM115" s="862"/>
      <c r="DN115" s="862"/>
      <c r="DO115" s="862"/>
      <c r="DP115" s="863"/>
      <c r="DQ115" s="864" t="s">
        <v>440</v>
      </c>
      <c r="DR115" s="862"/>
      <c r="DS115" s="862"/>
      <c r="DT115" s="862"/>
      <c r="DU115" s="863"/>
      <c r="DV115" s="909" t="s">
        <v>439</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440</v>
      </c>
      <c r="AG116" s="862"/>
      <c r="AH116" s="862"/>
      <c r="AI116" s="862"/>
      <c r="AJ116" s="863"/>
      <c r="AK116" s="864" t="s">
        <v>447</v>
      </c>
      <c r="AL116" s="862"/>
      <c r="AM116" s="862"/>
      <c r="AN116" s="862"/>
      <c r="AO116" s="863"/>
      <c r="AP116" s="909" t="s">
        <v>440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439</v>
      </c>
      <c r="CB116" s="899"/>
      <c r="CC116" s="899"/>
      <c r="CD116" s="899"/>
      <c r="CE116" s="899"/>
      <c r="CF116" s="960" t="s">
        <v>127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439</v>
      </c>
      <c r="DM116" s="862"/>
      <c r="DN116" s="862"/>
      <c r="DO116" s="862"/>
      <c r="DP116" s="863"/>
      <c r="DQ116" s="864" t="s">
        <v>440</v>
      </c>
      <c r="DR116" s="862"/>
      <c r="DS116" s="862"/>
      <c r="DT116" s="862"/>
      <c r="DU116" s="863"/>
      <c r="DV116" s="909" t="s">
        <v>439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3526931</v>
      </c>
      <c r="AB117" s="994"/>
      <c r="AC117" s="994"/>
      <c r="AD117" s="994"/>
      <c r="AE117" s="995"/>
      <c r="AF117" s="996">
        <v>3703684</v>
      </c>
      <c r="AG117" s="994"/>
      <c r="AH117" s="994"/>
      <c r="AI117" s="994"/>
      <c r="AJ117" s="995"/>
      <c r="AK117" s="996">
        <v>3943991</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441</v>
      </c>
      <c r="BW117" s="899"/>
      <c r="BX117" s="899"/>
      <c r="BY117" s="899"/>
      <c r="BZ117" s="899"/>
      <c r="CA117" s="899" t="s">
        <v>415</v>
      </c>
      <c r="CB117" s="899"/>
      <c r="CC117" s="899"/>
      <c r="CD117" s="899"/>
      <c r="CE117" s="899"/>
      <c r="CF117" s="960" t="s">
        <v>415</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441</v>
      </c>
      <c r="DM117" s="862"/>
      <c r="DN117" s="862"/>
      <c r="DO117" s="862"/>
      <c r="DP117" s="863"/>
      <c r="DQ117" s="864" t="s">
        <v>415</v>
      </c>
      <c r="DR117" s="862"/>
      <c r="DS117" s="862"/>
      <c r="DT117" s="862"/>
      <c r="DU117" s="863"/>
      <c r="DV117" s="909" t="s">
        <v>441</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307</v>
      </c>
      <c r="AG118" s="987"/>
      <c r="AH118" s="987"/>
      <c r="AI118" s="987"/>
      <c r="AJ118" s="988"/>
      <c r="AK118" s="989" t="s">
        <v>306</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415</v>
      </c>
      <c r="BR118" s="930"/>
      <c r="BS118" s="930"/>
      <c r="BT118" s="930"/>
      <c r="BU118" s="930"/>
      <c r="BV118" s="930" t="s">
        <v>466</v>
      </c>
      <c r="BW118" s="930"/>
      <c r="BX118" s="930"/>
      <c r="BY118" s="930"/>
      <c r="BZ118" s="930"/>
      <c r="CA118" s="930" t="s">
        <v>441</v>
      </c>
      <c r="CB118" s="930"/>
      <c r="CC118" s="930"/>
      <c r="CD118" s="930"/>
      <c r="CE118" s="930"/>
      <c r="CF118" s="960" t="s">
        <v>467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441</v>
      </c>
      <c r="DM118" s="862"/>
      <c r="DN118" s="862"/>
      <c r="DO118" s="862"/>
      <c r="DP118" s="863"/>
      <c r="DQ118" s="864" t="s">
        <v>466</v>
      </c>
      <c r="DR118" s="862"/>
      <c r="DS118" s="862"/>
      <c r="DT118" s="862"/>
      <c r="DU118" s="863"/>
      <c r="DV118" s="909" t="s">
        <v>441</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469</v>
      </c>
      <c r="AB119" s="980"/>
      <c r="AC119" s="980"/>
      <c r="AD119" s="980"/>
      <c r="AE119" s="981"/>
      <c r="AF119" s="982" t="s">
        <v>466</v>
      </c>
      <c r="AG119" s="980"/>
      <c r="AH119" s="980"/>
      <c r="AI119" s="980"/>
      <c r="AJ119" s="981"/>
      <c r="AK119" s="982" t="s">
        <v>415</v>
      </c>
      <c r="AL119" s="980"/>
      <c r="AM119" s="980"/>
      <c r="AN119" s="980"/>
      <c r="AO119" s="981"/>
      <c r="AP119" s="983" t="s">
        <v>415</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470</v>
      </c>
      <c r="BP119" s="963"/>
      <c r="BQ119" s="967">
        <v>46422559</v>
      </c>
      <c r="BR119" s="930"/>
      <c r="BS119" s="930"/>
      <c r="BT119" s="930"/>
      <c r="BU119" s="930"/>
      <c r="BV119" s="930">
        <v>45784370</v>
      </c>
      <c r="BW119" s="930"/>
      <c r="BX119" s="930"/>
      <c r="BY119" s="930"/>
      <c r="BZ119" s="930"/>
      <c r="CA119" s="930">
        <v>45430359</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466</v>
      </c>
      <c r="DH119" s="845"/>
      <c r="DI119" s="845"/>
      <c r="DJ119" s="845"/>
      <c r="DK119" s="846"/>
      <c r="DL119" s="847" t="s">
        <v>466</v>
      </c>
      <c r="DM119" s="845"/>
      <c r="DN119" s="845"/>
      <c r="DO119" s="845"/>
      <c r="DP119" s="846"/>
      <c r="DQ119" s="847" t="s">
        <v>415</v>
      </c>
      <c r="DR119" s="845"/>
      <c r="DS119" s="845"/>
      <c r="DT119" s="845"/>
      <c r="DU119" s="846"/>
      <c r="DV119" s="933" t="s">
        <v>441</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415</v>
      </c>
      <c r="AB120" s="862"/>
      <c r="AC120" s="862"/>
      <c r="AD120" s="862"/>
      <c r="AE120" s="863"/>
      <c r="AF120" s="864" t="s">
        <v>441</v>
      </c>
      <c r="AG120" s="862"/>
      <c r="AH120" s="862"/>
      <c r="AI120" s="862"/>
      <c r="AJ120" s="863"/>
      <c r="AK120" s="864" t="s">
        <v>441</v>
      </c>
      <c r="AL120" s="862"/>
      <c r="AM120" s="862"/>
      <c r="AN120" s="862"/>
      <c r="AO120" s="863"/>
      <c r="AP120" s="909" t="s">
        <v>466</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9402576</v>
      </c>
      <c r="BR120" s="927"/>
      <c r="BS120" s="927"/>
      <c r="BT120" s="927"/>
      <c r="BU120" s="927"/>
      <c r="BV120" s="927">
        <v>10551932</v>
      </c>
      <c r="BW120" s="927"/>
      <c r="BX120" s="927"/>
      <c r="BY120" s="927"/>
      <c r="BZ120" s="927"/>
      <c r="CA120" s="927">
        <v>10178517</v>
      </c>
      <c r="CB120" s="927"/>
      <c r="CC120" s="927"/>
      <c r="CD120" s="927"/>
      <c r="CE120" s="927"/>
      <c r="CF120" s="951">
        <v>79.3</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8727716</v>
      </c>
      <c r="DH120" s="927"/>
      <c r="DI120" s="927"/>
      <c r="DJ120" s="927"/>
      <c r="DK120" s="927"/>
      <c r="DL120" s="927">
        <v>8501057</v>
      </c>
      <c r="DM120" s="927"/>
      <c r="DN120" s="927"/>
      <c r="DO120" s="927"/>
      <c r="DP120" s="927"/>
      <c r="DQ120" s="927">
        <v>8899556</v>
      </c>
      <c r="DR120" s="927"/>
      <c r="DS120" s="927"/>
      <c r="DT120" s="927"/>
      <c r="DU120" s="927"/>
      <c r="DV120" s="928">
        <v>69.3</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415</v>
      </c>
      <c r="AB121" s="862"/>
      <c r="AC121" s="862"/>
      <c r="AD121" s="862"/>
      <c r="AE121" s="863"/>
      <c r="AF121" s="864" t="s">
        <v>467</v>
      </c>
      <c r="AG121" s="862"/>
      <c r="AH121" s="862"/>
      <c r="AI121" s="862"/>
      <c r="AJ121" s="863"/>
      <c r="AK121" s="864" t="s">
        <v>469</v>
      </c>
      <c r="AL121" s="862"/>
      <c r="AM121" s="862"/>
      <c r="AN121" s="862"/>
      <c r="AO121" s="863"/>
      <c r="AP121" s="909" t="s">
        <v>466</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2324998</v>
      </c>
      <c r="BR121" s="899"/>
      <c r="BS121" s="899"/>
      <c r="BT121" s="899"/>
      <c r="BU121" s="899"/>
      <c r="BV121" s="899">
        <v>2298434</v>
      </c>
      <c r="BW121" s="899"/>
      <c r="BX121" s="899"/>
      <c r="BY121" s="899"/>
      <c r="BZ121" s="899"/>
      <c r="CA121" s="899">
        <v>1843224</v>
      </c>
      <c r="CB121" s="899"/>
      <c r="CC121" s="899"/>
      <c r="CD121" s="899"/>
      <c r="CE121" s="899"/>
      <c r="CF121" s="960">
        <v>14.4</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1203195</v>
      </c>
      <c r="DH121" s="899"/>
      <c r="DI121" s="899"/>
      <c r="DJ121" s="899"/>
      <c r="DK121" s="899"/>
      <c r="DL121" s="899">
        <v>1019151</v>
      </c>
      <c r="DM121" s="899"/>
      <c r="DN121" s="899"/>
      <c r="DO121" s="899"/>
      <c r="DP121" s="899"/>
      <c r="DQ121" s="899">
        <v>898166</v>
      </c>
      <c r="DR121" s="899"/>
      <c r="DS121" s="899"/>
      <c r="DT121" s="899"/>
      <c r="DU121" s="899"/>
      <c r="DV121" s="876">
        <v>7</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441</v>
      </c>
      <c r="AB122" s="862"/>
      <c r="AC122" s="862"/>
      <c r="AD122" s="862"/>
      <c r="AE122" s="863"/>
      <c r="AF122" s="864" t="s">
        <v>469</v>
      </c>
      <c r="AG122" s="862"/>
      <c r="AH122" s="862"/>
      <c r="AI122" s="862"/>
      <c r="AJ122" s="863"/>
      <c r="AK122" s="864" t="s">
        <v>466</v>
      </c>
      <c r="AL122" s="862"/>
      <c r="AM122" s="862"/>
      <c r="AN122" s="862"/>
      <c r="AO122" s="863"/>
      <c r="AP122" s="909" t="s">
        <v>415</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29920290</v>
      </c>
      <c r="BR122" s="930"/>
      <c r="BS122" s="930"/>
      <c r="BT122" s="930"/>
      <c r="BU122" s="930"/>
      <c r="BV122" s="930">
        <v>30490345</v>
      </c>
      <c r="BW122" s="930"/>
      <c r="BX122" s="930"/>
      <c r="BY122" s="930"/>
      <c r="BZ122" s="930"/>
      <c r="CA122" s="930">
        <v>30593182</v>
      </c>
      <c r="CB122" s="930"/>
      <c r="CC122" s="930"/>
      <c r="CD122" s="930"/>
      <c r="CE122" s="930"/>
      <c r="CF122" s="931">
        <v>238.3</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212107</v>
      </c>
      <c r="DH122" s="899"/>
      <c r="DI122" s="899"/>
      <c r="DJ122" s="899"/>
      <c r="DK122" s="899"/>
      <c r="DL122" s="899">
        <v>204654</v>
      </c>
      <c r="DM122" s="899"/>
      <c r="DN122" s="899"/>
      <c r="DO122" s="899"/>
      <c r="DP122" s="899"/>
      <c r="DQ122" s="899">
        <v>188363</v>
      </c>
      <c r="DR122" s="899"/>
      <c r="DS122" s="899"/>
      <c r="DT122" s="899"/>
      <c r="DU122" s="899"/>
      <c r="DV122" s="876">
        <v>1.5</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441</v>
      </c>
      <c r="AB123" s="862"/>
      <c r="AC123" s="862"/>
      <c r="AD123" s="862"/>
      <c r="AE123" s="863"/>
      <c r="AF123" s="864" t="s">
        <v>467</v>
      </c>
      <c r="AG123" s="862"/>
      <c r="AH123" s="862"/>
      <c r="AI123" s="862"/>
      <c r="AJ123" s="863"/>
      <c r="AK123" s="864" t="s">
        <v>441</v>
      </c>
      <c r="AL123" s="862"/>
      <c r="AM123" s="862"/>
      <c r="AN123" s="862"/>
      <c r="AO123" s="863"/>
      <c r="AP123" s="909" t="s">
        <v>466</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41647864</v>
      </c>
      <c r="BR123" s="918"/>
      <c r="BS123" s="918"/>
      <c r="BT123" s="918"/>
      <c r="BU123" s="918"/>
      <c r="BV123" s="918">
        <v>43340711</v>
      </c>
      <c r="BW123" s="918"/>
      <c r="BX123" s="918"/>
      <c r="BY123" s="918"/>
      <c r="BZ123" s="918"/>
      <c r="CA123" s="918">
        <v>42614923</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89446</v>
      </c>
      <c r="DH123" s="862"/>
      <c r="DI123" s="862"/>
      <c r="DJ123" s="862"/>
      <c r="DK123" s="863"/>
      <c r="DL123" s="864">
        <v>80670</v>
      </c>
      <c r="DM123" s="862"/>
      <c r="DN123" s="862"/>
      <c r="DO123" s="862"/>
      <c r="DP123" s="863"/>
      <c r="DQ123" s="864">
        <v>67523</v>
      </c>
      <c r="DR123" s="862"/>
      <c r="DS123" s="862"/>
      <c r="DT123" s="862"/>
      <c r="DU123" s="863"/>
      <c r="DV123" s="909">
        <v>0.5</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466</v>
      </c>
      <c r="AG124" s="862"/>
      <c r="AH124" s="862"/>
      <c r="AI124" s="862"/>
      <c r="AJ124" s="863"/>
      <c r="AK124" s="864" t="s">
        <v>467</v>
      </c>
      <c r="AL124" s="862"/>
      <c r="AM124" s="862"/>
      <c r="AN124" s="862"/>
      <c r="AO124" s="863"/>
      <c r="AP124" s="909" t="s">
        <v>466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36.700000000000003</v>
      </c>
      <c r="BR124" s="916"/>
      <c r="BS124" s="916"/>
      <c r="BT124" s="916"/>
      <c r="BU124" s="916"/>
      <c r="BV124" s="916">
        <v>18.899999999999999</v>
      </c>
      <c r="BW124" s="916"/>
      <c r="BX124" s="916"/>
      <c r="BY124" s="916"/>
      <c r="BZ124" s="916"/>
      <c r="CA124" s="916">
        <v>21.9</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80247</v>
      </c>
      <c r="DH124" s="845"/>
      <c r="DI124" s="845"/>
      <c r="DJ124" s="845"/>
      <c r="DK124" s="846"/>
      <c r="DL124" s="847">
        <v>72884</v>
      </c>
      <c r="DM124" s="845"/>
      <c r="DN124" s="845"/>
      <c r="DO124" s="845"/>
      <c r="DP124" s="846"/>
      <c r="DQ124" s="847">
        <v>64923</v>
      </c>
      <c r="DR124" s="845"/>
      <c r="DS124" s="845"/>
      <c r="DT124" s="845"/>
      <c r="DU124" s="846"/>
      <c r="DV124" s="933">
        <v>0.5</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467</v>
      </c>
      <c r="AG125" s="862"/>
      <c r="AH125" s="862"/>
      <c r="AI125" s="862"/>
      <c r="AJ125" s="863"/>
      <c r="AK125" s="864" t="s">
        <v>467</v>
      </c>
      <c r="AL125" s="862"/>
      <c r="AM125" s="862"/>
      <c r="AN125" s="862"/>
      <c r="AO125" s="863"/>
      <c r="AP125" s="909" t="s">
        <v>415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441</v>
      </c>
      <c r="DH125" s="927"/>
      <c r="DI125" s="927"/>
      <c r="DJ125" s="927"/>
      <c r="DK125" s="927"/>
      <c r="DL125" s="927" t="s">
        <v>466</v>
      </c>
      <c r="DM125" s="927"/>
      <c r="DN125" s="927"/>
      <c r="DO125" s="927"/>
      <c r="DP125" s="927"/>
      <c r="DQ125" s="927" t="s">
        <v>466</v>
      </c>
      <c r="DR125" s="927"/>
      <c r="DS125" s="927"/>
      <c r="DT125" s="927"/>
      <c r="DU125" s="927"/>
      <c r="DV125" s="928" t="s">
        <v>415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467</v>
      </c>
      <c r="AB126" s="862"/>
      <c r="AC126" s="862"/>
      <c r="AD126" s="862"/>
      <c r="AE126" s="863"/>
      <c r="AF126" s="864" t="s">
        <v>415</v>
      </c>
      <c r="AG126" s="862"/>
      <c r="AH126" s="862"/>
      <c r="AI126" s="862"/>
      <c r="AJ126" s="863"/>
      <c r="AK126" s="864" t="s">
        <v>415</v>
      </c>
      <c r="AL126" s="862"/>
      <c r="AM126" s="862"/>
      <c r="AN126" s="862"/>
      <c r="AO126" s="863"/>
      <c r="AP126" s="909" t="s">
        <v>467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466</v>
      </c>
      <c r="DH126" s="899"/>
      <c r="DI126" s="899"/>
      <c r="DJ126" s="899"/>
      <c r="DK126" s="899"/>
      <c r="DL126" s="899" t="s">
        <v>466</v>
      </c>
      <c r="DM126" s="899"/>
      <c r="DN126" s="899"/>
      <c r="DO126" s="899"/>
      <c r="DP126" s="899"/>
      <c r="DQ126" s="899" t="s">
        <v>441</v>
      </c>
      <c r="DR126" s="899"/>
      <c r="DS126" s="899"/>
      <c r="DT126" s="899"/>
      <c r="DU126" s="899"/>
      <c r="DV126" s="876" t="s">
        <v>466</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274</v>
      </c>
      <c r="AB127" s="862"/>
      <c r="AC127" s="862"/>
      <c r="AD127" s="862"/>
      <c r="AE127" s="863"/>
      <c r="AF127" s="864">
        <v>119</v>
      </c>
      <c r="AG127" s="862"/>
      <c r="AH127" s="862"/>
      <c r="AI127" s="862"/>
      <c r="AJ127" s="863"/>
      <c r="AK127" s="864">
        <v>70</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466</v>
      </c>
      <c r="DH127" s="899"/>
      <c r="DI127" s="899"/>
      <c r="DJ127" s="899"/>
      <c r="DK127" s="899"/>
      <c r="DL127" s="899" t="s">
        <v>466</v>
      </c>
      <c r="DM127" s="899"/>
      <c r="DN127" s="899"/>
      <c r="DO127" s="899"/>
      <c r="DP127" s="899"/>
      <c r="DQ127" s="899" t="s">
        <v>466</v>
      </c>
      <c r="DR127" s="899"/>
      <c r="DS127" s="899"/>
      <c r="DT127" s="899"/>
      <c r="DU127" s="899"/>
      <c r="DV127" s="876" t="s">
        <v>467</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134965</v>
      </c>
      <c r="AB128" s="883"/>
      <c r="AC128" s="883"/>
      <c r="AD128" s="883"/>
      <c r="AE128" s="884"/>
      <c r="AF128" s="885">
        <v>157862</v>
      </c>
      <c r="AG128" s="883"/>
      <c r="AH128" s="883"/>
      <c r="AI128" s="883"/>
      <c r="AJ128" s="884"/>
      <c r="AK128" s="885">
        <v>146929</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466</v>
      </c>
      <c r="BG128" s="869"/>
      <c r="BH128" s="869"/>
      <c r="BI128" s="869"/>
      <c r="BJ128" s="869"/>
      <c r="BK128" s="869"/>
      <c r="BL128" s="892"/>
      <c r="BM128" s="868">
        <v>12.73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467</v>
      </c>
      <c r="DH128" s="873"/>
      <c r="DI128" s="873"/>
      <c r="DJ128" s="873"/>
      <c r="DK128" s="873"/>
      <c r="DL128" s="873" t="s">
        <v>466</v>
      </c>
      <c r="DM128" s="873"/>
      <c r="DN128" s="873"/>
      <c r="DO128" s="873"/>
      <c r="DP128" s="873"/>
      <c r="DQ128" s="873" t="s">
        <v>466</v>
      </c>
      <c r="DR128" s="873"/>
      <c r="DS128" s="873"/>
      <c r="DT128" s="873"/>
      <c r="DU128" s="873"/>
      <c r="DV128" s="874" t="s">
        <v>466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15532605</v>
      </c>
      <c r="AB129" s="862"/>
      <c r="AC129" s="862"/>
      <c r="AD129" s="862"/>
      <c r="AE129" s="863"/>
      <c r="AF129" s="864">
        <v>15511740</v>
      </c>
      <c r="AG129" s="862"/>
      <c r="AH129" s="862"/>
      <c r="AI129" s="862"/>
      <c r="AJ129" s="863"/>
      <c r="AK129" s="864">
        <v>15652699</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415</v>
      </c>
      <c r="BG129" s="852"/>
      <c r="BH129" s="852"/>
      <c r="BI129" s="852"/>
      <c r="BJ129" s="852"/>
      <c r="BK129" s="852"/>
      <c r="BL129" s="853"/>
      <c r="BM129" s="851">
        <v>17.73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2547532</v>
      </c>
      <c r="AB130" s="862"/>
      <c r="AC130" s="862"/>
      <c r="AD130" s="862"/>
      <c r="AE130" s="863"/>
      <c r="AF130" s="864">
        <v>2648810</v>
      </c>
      <c r="AG130" s="862"/>
      <c r="AH130" s="862"/>
      <c r="AI130" s="862"/>
      <c r="AJ130" s="863"/>
      <c r="AK130" s="864">
        <v>2813811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12985073</v>
      </c>
      <c r="AB131" s="845"/>
      <c r="AC131" s="845"/>
      <c r="AD131" s="845"/>
      <c r="AE131" s="846"/>
      <c r="AF131" s="847">
        <v>12862930</v>
      </c>
      <c r="AG131" s="845"/>
      <c r="AH131" s="845"/>
      <c r="AI131" s="845"/>
      <c r="AJ131" s="846"/>
      <c r="AK131" s="847">
        <v>12838888</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21.9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6.5031132290000002</v>
      </c>
      <c r="AB132" s="825"/>
      <c r="AC132" s="825"/>
      <c r="AD132" s="825"/>
      <c r="AE132" s="826"/>
      <c r="AF132" s="827">
        <v>6.9736210959999996</v>
      </c>
      <c r="AG132" s="825"/>
      <c r="AH132" s="825"/>
      <c r="AI132" s="825"/>
      <c r="AJ132" s="826"/>
      <c r="AK132" s="827">
        <v>7.658381318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6.3</v>
      </c>
      <c r="AB133" s="804"/>
      <c r="AC133" s="804"/>
      <c r="AD133" s="804"/>
      <c r="AE133" s="805"/>
      <c r="AF133" s="803">
        <v>6.5</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P9mToy5J4b8f7FbyGNc3RChzm2Td1rj7Sda+9/inUYc1AxjL7pGTmxDVAOpf5Ug5fKZbEn6M848qP97Nd/CLw==" saltValue="k2P1jgZIkatcPVO9TcXqOA==" spinCount="100000" sheet="1" objects="1" scenarios="1" formatRows="0"/>
  <mergeCells count="2033">
    <mergeCell ref="CM7:CQ7"/>
    <mergeCell ref="B73:P73"/>
    <mergeCell ref="B72:P72"/>
    <mergeCell ref="B75:P75"/>
    <mergeCell ref="B74:P74"/>
    <mergeCell ref="B76:P76"/>
    <mergeCell ref="B77:P77"/>
    <mergeCell ref="B78:P7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gosl0V+dKDRlyIyxreLvHfDEWI7mFiq7Cefhh+v7PG4ZTzmp30FiB4+XivEEmZq+ls4jHzn0TADvuXeWZrGbA==" saltValue="P78+rbrANqStwMzoquqfRA=="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Qq95MGI6VYp9O6EYye0IEikwZYl9v6dYohOu2MNttxPCJJRc6fftDwF1QBWVxMGU/XK9g7kCiu1vi87Vv8Lww==" saltValue="F8qoqOOI9FP2wWx+FRQD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516</v>
      </c>
      <c r="AL9" s="1234"/>
      <c r="AM9" s="1234"/>
      <c r="AN9" s="1235"/>
      <c r="AO9" s="313">
        <v>3277858</v>
      </c>
      <c r="AP9" s="313">
        <v>62695</v>
      </c>
      <c r="AQ9" s="314">
        <v>73117</v>
      </c>
      <c r="AR9" s="315">
        <v>-14.3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517</v>
      </c>
      <c r="AL10" s="1234"/>
      <c r="AM10" s="1234"/>
      <c r="AN10" s="1235"/>
      <c r="AO10" s="316">
        <v>473011</v>
      </c>
      <c r="AP10" s="316">
        <v>9047</v>
      </c>
      <c r="AQ10" s="317">
        <v>5871</v>
      </c>
      <c r="AR10" s="318">
        <v>54.1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518</v>
      </c>
      <c r="AL11" s="1234"/>
      <c r="AM11" s="1234"/>
      <c r="AN11" s="1235"/>
      <c r="AO11" s="316">
        <v>1048323</v>
      </c>
      <c r="AP11" s="316">
        <v>20051</v>
      </c>
      <c r="AQ11" s="317">
        <v>5513</v>
      </c>
      <c r="AR11" s="318">
        <v>263.7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519</v>
      </c>
      <c r="AL12" s="1234"/>
      <c r="AM12" s="1234"/>
      <c r="AN12" s="1235"/>
      <c r="AO12" s="316">
        <v>9502</v>
      </c>
      <c r="AP12" s="316">
        <v>182</v>
      </c>
      <c r="AQ12" s="317">
        <v>1308</v>
      </c>
      <c r="AR12" s="318">
        <v>-86.1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520</v>
      </c>
      <c r="AL13" s="1234"/>
      <c r="AM13" s="1234"/>
      <c r="AN13" s="1235"/>
      <c r="AO13" s="316" t="s">
        <v>521</v>
      </c>
      <c r="AP13" s="316" t="s">
        <v>521</v>
      </c>
      <c r="AQ13" s="317">
        <v>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522</v>
      </c>
      <c r="AL14" s="1234"/>
      <c r="AM14" s="1234"/>
      <c r="AN14" s="1235"/>
      <c r="AO14" s="316">
        <v>186137</v>
      </c>
      <c r="AP14" s="316">
        <v>3560</v>
      </c>
      <c r="AQ14" s="317">
        <v>2952</v>
      </c>
      <c r="AR14" s="318">
        <v>20.6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523</v>
      </c>
      <c r="AL15" s="1234"/>
      <c r="AM15" s="1234"/>
      <c r="AN15" s="1235"/>
      <c r="AO15" s="316">
        <v>39575</v>
      </c>
      <c r="AP15" s="316">
        <v>757</v>
      </c>
      <c r="AQ15" s="317">
        <v>1788</v>
      </c>
      <c r="AR15" s="318">
        <v>-57.7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524</v>
      </c>
      <c r="AL16" s="1237"/>
      <c r="AM16" s="1237"/>
      <c r="AN16" s="1238"/>
      <c r="AO16" s="316">
        <v>-229790</v>
      </c>
      <c r="AP16" s="316">
        <v>-4395</v>
      </c>
      <c r="AQ16" s="317">
        <v>-6565</v>
      </c>
      <c r="AR16" s="318">
        <v>-33.1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185</v>
      </c>
      <c r="AL17" s="1237"/>
      <c r="AM17" s="1237"/>
      <c r="AN17" s="1238"/>
      <c r="AO17" s="316">
        <v>4804616</v>
      </c>
      <c r="AP17" s="316">
        <v>91896</v>
      </c>
      <c r="AQ17" s="317">
        <v>83986</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529</v>
      </c>
      <c r="AL21" s="1231"/>
      <c r="AM21" s="1231"/>
      <c r="AN21" s="1232"/>
      <c r="AO21" s="328">
        <v>7.5</v>
      </c>
      <c r="AP21" s="329">
        <v>8.24</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530</v>
      </c>
      <c r="AL22" s="1231"/>
      <c r="AM22" s="1231"/>
      <c r="AN22" s="1232"/>
      <c r="AO22" s="333">
        <v>96.4</v>
      </c>
      <c r="AP22" s="334">
        <v>98.1</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534</v>
      </c>
      <c r="AL32" s="1222"/>
      <c r="AM32" s="1222"/>
      <c r="AN32" s="1223"/>
      <c r="AO32" s="343">
        <v>3310255</v>
      </c>
      <c r="AP32" s="343">
        <v>63314</v>
      </c>
      <c r="AQ32" s="344">
        <v>53780</v>
      </c>
      <c r="AR32" s="345">
        <v>17.7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535</v>
      </c>
      <c r="AL33" s="1222"/>
      <c r="AM33" s="1222"/>
      <c r="AN33" s="1223"/>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536</v>
      </c>
      <c r="AL34" s="1222"/>
      <c r="AM34" s="1222"/>
      <c r="AN34" s="1223"/>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537</v>
      </c>
      <c r="AL35" s="1222"/>
      <c r="AM35" s="1222"/>
      <c r="AN35" s="1223"/>
      <c r="AO35" s="343">
        <v>620128</v>
      </c>
      <c r="AP35" s="343">
        <v>11861</v>
      </c>
      <c r="AQ35" s="344">
        <v>13935</v>
      </c>
      <c r="AR35" s="345">
        <v>-14.9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538</v>
      </c>
      <c r="AL36" s="1222"/>
      <c r="AM36" s="1222"/>
      <c r="AN36" s="1223"/>
      <c r="AO36" s="343">
        <v>13538</v>
      </c>
      <c r="AP36" s="343">
        <v>259</v>
      </c>
      <c r="AQ36" s="344">
        <v>1226</v>
      </c>
      <c r="AR36" s="345">
        <v>-78.900000000000006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539</v>
      </c>
      <c r="AL37" s="1222"/>
      <c r="AM37" s="1222"/>
      <c r="AN37" s="1223"/>
      <c r="AO37" s="343">
        <v>70</v>
      </c>
      <c r="AP37" s="343">
        <v>1</v>
      </c>
      <c r="AQ37" s="344">
        <v>824</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540</v>
      </c>
      <c r="AL38" s="1225"/>
      <c r="AM38" s="1225"/>
      <c r="AN38" s="1226"/>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541</v>
      </c>
      <c r="AL39" s="1225"/>
      <c r="AM39" s="1225"/>
      <c r="AN39" s="1226"/>
      <c r="AO39" s="343">
        <v>-146929</v>
      </c>
      <c r="AP39" s="343">
        <v>-2810</v>
      </c>
      <c r="AQ39" s="344">
        <v>-3983</v>
      </c>
      <c r="AR39" s="345">
        <v>-29.5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542</v>
      </c>
      <c r="AL40" s="1222"/>
      <c r="AM40" s="1222"/>
      <c r="AN40" s="1223"/>
      <c r="AO40" s="343">
        <v>-2813811</v>
      </c>
      <c r="AP40" s="343">
        <v>-53819</v>
      </c>
      <c r="AQ40" s="344">
        <v>-48081</v>
      </c>
      <c r="AR40" s="345">
        <v>11.9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299</v>
      </c>
      <c r="AL41" s="1228"/>
      <c r="AM41" s="1228"/>
      <c r="AN41" s="1229"/>
      <c r="AO41" s="343">
        <v>983251</v>
      </c>
      <c r="AP41" s="343">
        <v>18806</v>
      </c>
      <c r="AQ41" s="344">
        <v>17707</v>
      </c>
      <c r="AR41" s="345">
        <v>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511</v>
      </c>
      <c r="AN49" s="1216" t="s">
        <v>546</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4096458</v>
      </c>
      <c r="AN51" s="365">
        <v>72909</v>
      </c>
      <c r="AO51" s="366">
        <v>13.6</v>
      </c>
      <c r="AP51" s="367">
        <v>47278</v>
      </c>
      <c r="AQ51" s="368">
        <v>-28.6</v>
      </c>
      <c r="AR51" s="369">
        <v>42.2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2015751</v>
      </c>
      <c r="AN52" s="373">
        <v>35876</v>
      </c>
      <c r="AO52" s="374">
        <v>25.2</v>
      </c>
      <c r="AP52" s="375">
        <v>24096</v>
      </c>
      <c r="AQ52" s="376">
        <v>-24.3</v>
      </c>
      <c r="AR52" s="377">
        <v>49.5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5259277</v>
      </c>
      <c r="AN53" s="365">
        <v>95194</v>
      </c>
      <c r="AO53" s="366">
        <v>30.6</v>
      </c>
      <c r="AP53" s="367">
        <v>67319</v>
      </c>
      <c r="AQ53" s="368">
        <v>42.4</v>
      </c>
      <c r="AR53" s="369">
        <v>-11.8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2951896</v>
      </c>
      <c r="AN54" s="373">
        <v>53430</v>
      </c>
      <c r="AO54" s="374">
        <v>48.9</v>
      </c>
      <c r="AP54" s="375">
        <v>38101</v>
      </c>
      <c r="AQ54" s="376">
        <v>58.1</v>
      </c>
      <c r="AR54" s="377">
        <v>-9.1999999999999993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4343046</v>
      </c>
      <c r="AN55" s="365">
        <v>80019</v>
      </c>
      <c r="AO55" s="366">
        <v>-15.9</v>
      </c>
      <c r="AP55" s="367">
        <v>70615</v>
      </c>
      <c r="AQ55" s="368">
        <v>4.9000000000000004</v>
      </c>
      <c r="AR55" s="369">
        <v>-20.8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2711697</v>
      </c>
      <c r="AN56" s="373">
        <v>49962</v>
      </c>
      <c r="AO56" s="374">
        <v>-6.5</v>
      </c>
      <c r="AP56" s="375">
        <v>37382</v>
      </c>
      <c r="AQ56" s="376">
        <v>-1.9</v>
      </c>
      <c r="AR56" s="377">
        <v>-4.5999999999999996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3057526</v>
      </c>
      <c r="AN57" s="365">
        <v>57406</v>
      </c>
      <c r="AO57" s="366">
        <v>-28.3</v>
      </c>
      <c r="AP57" s="367">
        <v>69185</v>
      </c>
      <c r="AQ57" s="368">
        <v>-2</v>
      </c>
      <c r="AR57" s="369">
        <v>-26.3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1745286</v>
      </c>
      <c r="AN58" s="373">
        <v>32769</v>
      </c>
      <c r="AO58" s="374">
        <v>-34.4</v>
      </c>
      <c r="AP58" s="375">
        <v>38519</v>
      </c>
      <c r="AQ58" s="376">
        <v>3</v>
      </c>
      <c r="AR58" s="377">
        <v>-37.4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2838029</v>
      </c>
      <c r="AN59" s="365">
        <v>54282</v>
      </c>
      <c r="AO59" s="366">
        <v>-5.4</v>
      </c>
      <c r="AP59" s="367">
        <v>70166</v>
      </c>
      <c r="AQ59" s="368">
        <v>1.4</v>
      </c>
      <c r="AR59" s="369">
        <v>-6.8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1454652</v>
      </c>
      <c r="AN60" s="373">
        <v>27823</v>
      </c>
      <c r="AO60" s="374">
        <v>-15.1</v>
      </c>
      <c r="AP60" s="375">
        <v>36115</v>
      </c>
      <c r="AQ60" s="376">
        <v>-6.2</v>
      </c>
      <c r="AR60" s="377">
        <v>-8.9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3918867</v>
      </c>
      <c r="AN61" s="380">
        <v>71962</v>
      </c>
      <c r="AO61" s="381">
        <v>-1.1000000000000001</v>
      </c>
      <c r="AP61" s="382">
        <v>64913</v>
      </c>
      <c r="AQ61" s="383">
        <v>3.6</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2175856</v>
      </c>
      <c r="AN62" s="373">
        <v>39972</v>
      </c>
      <c r="AO62" s="374">
        <v>3.6</v>
      </c>
      <c r="AP62" s="375">
        <v>34843</v>
      </c>
      <c r="AQ62" s="376">
        <v>5.7</v>
      </c>
      <c r="AR62" s="377">
        <v>-2.1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oQnfWVq3+nBAMHwvOnPXuW7HYe6YB53L1FnDW5BhUVNFhDg7qEp4VNBZ5ph+HXregI6XpGAINWCnI3KmCFJwg==" saltValue="N7nBasNjI/dPTgS2B836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mT8DjG7otNQPkfZyIz9PrPAUwnOgt1DgKlk6AB9hW0w1R6J3/HdCpKwy87MdA9OtBBoYpeYxD6Qg5wcxP1Zh6w==" saltValue="LPTQpmywbhSgpv8yW/0O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EBIEhUfzqD00o3TCZDOKHCgGS9Wg3/BYRknIDTrrbPg3AwsdKUNg0FLr6cgfnCuKRoSeOobvDyEOJtN43bgjwg==" saltValue="rRLQc43yWkuDMuEJGD2o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9" t="s">
        <v>3</v>
      </c>
      <c r="D47" s="1239"/>
      <c r="E47" s="1240"/>
      <c r="F47" s="11">
        <v>35.049999999999997</v>
      </c>
      <c r="G47" s="12">
        <v>36.14</v>
      </c>
      <c r="H47" s="12">
        <v>35.020000000000003</v>
      </c>
      <c r="I47" s="12">
        <v>38.6</v>
      </c>
      <c r="J47" s="13">
        <v>34.58</v>
      </c>
    </row>
    <row r="48" spans="2:10" ht="57.75" customHeight="1" x14ac:dyDescent="0.15">
      <c r="B48" s="14"/>
      <c r="C48" s="1241" t="s">
        <v>4</v>
      </c>
      <c r="D48" s="1241"/>
      <c r="E48" s="1242"/>
      <c r="F48" s="15">
        <v>5.51</v>
      </c>
      <c r="G48" s="16">
        <v>4.17</v>
      </c>
      <c r="H48" s="16">
        <v>4.7699999999999996</v>
      </c>
      <c r="I48" s="16">
        <v>4.5599999999999996</v>
      </c>
      <c r="J48" s="17">
        <v>4.2300000000000004</v>
      </c>
    </row>
    <row r="49" spans="2:10" ht="57.75" customHeight="1" thickBot="1" x14ac:dyDescent="0.2">
      <c r="B49" s="18"/>
      <c r="C49" s="1243" t="s">
        <v>5</v>
      </c>
      <c r="D49" s="1243"/>
      <c r="E49" s="1244"/>
      <c r="F49" s="19">
        <v>6.18</v>
      </c>
      <c r="G49" s="20" t="s">
        <v>567</v>
      </c>
      <c r="H49" s="20" t="s">
        <v>568</v>
      </c>
      <c r="I49" s="20">
        <v>3.31</v>
      </c>
      <c r="J49" s="21" t="s">
        <v>569</v>
      </c>
    </row>
    <row r="50" spans="2:10" ht="13.5" customHeight="1" x14ac:dyDescent="0.15"/>
  </sheetData>
  <sheetProtection algorithmName="SHA-512" hashValue="jg7gT4oUiCxMwuRnHO3n0uBDuQtleuDV1UyusTX9rbCkdKjmlrMCI7WzJgbPB5eZPvEkRZo+YIHHb+k4qdfW4Q==" saltValue="MmH3+ZZxqU0VwngQGCsS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2021-10-06T02:37:02Z</cp:lastPrinted>
  <dcterms:created xsi:type="dcterms:W3CDTF">2021-02-05T01:08:08Z</dcterms:created>
  <dcterms:modified xsi:type="dcterms:W3CDTF">2021-10-06T02:37:16Z</dcterms:modified>
  <cp:category/>
</cp:coreProperties>
</file>