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20" yWindow="2760" windowWidth="19095" windowHeight="6930" tabRatio="698"/>
  </bookViews>
  <sheets>
    <sheet name="申請書入力シート" sheetId="5" r:id="rId1"/>
    <sheet name="申請書（両面1部）" sheetId="2" r:id="rId2"/>
    <sheet name="別添（両面1部）" sheetId="3" r:id="rId3"/>
    <sheet name="確約書（1部）" sheetId="9" r:id="rId4"/>
    <sheet name="同意書" sheetId="14" r:id="rId5"/>
    <sheet name="契約書（両面3部）" sheetId="10" r:id="rId6"/>
    <sheet name="議案作成用" sheetId="8" r:id="rId7"/>
    <sheet name="受付簿・ハガキ作成" sheetId="7" r:id="rId8"/>
    <sheet name="許可書" sheetId="6" r:id="rId9"/>
  </sheets>
  <externalReferences>
    <externalReference r:id="rId10"/>
    <externalReference r:id="rId11"/>
  </externalReferences>
  <definedNames>
    <definedName name="_xlnm.Print_Area" localSheetId="3">'確約書（1部）'!$A$1:$I$43</definedName>
    <definedName name="_xlnm.Print_Area" localSheetId="6">議案作成用!$A$1:$O$28</definedName>
    <definedName name="_xlnm.Print_Area" localSheetId="8">許可書!$A$1:$AH$54</definedName>
    <definedName name="_xlnm.Print_Area" localSheetId="5">'契約書（両面3部）'!$A$1:$AL$104</definedName>
    <definedName name="_xlnm.Print_Area" localSheetId="7">受付簿・ハガキ作成!$A$1:$T$14</definedName>
    <definedName name="_xlnm.Print_Area" localSheetId="0">申請書入力シート!$A$1:$BE$121</definedName>
    <definedName name="_xlnm.Print_Area" localSheetId="4">同意書!$A$1:$G$29</definedName>
    <definedName name="条件入力" localSheetId="4">[1]入力シート!$C$3,[1]入力シート!$C$6,[1]入力シート!$D$6,[1]入力シート!$H$6,[1]入力シート!$C$7,[1]入力シート!$D$7,[1]入力シート!$H$7,[1]入力シート!$C$10,[1]入力シート!$C$11,[1]入力シート!$C$12,[1]入力シート!$E$12,[1]入力シート!$C$14,[1]入力シート!$C$15,[1]入力シート!$C$16,[1]入力シート!$C$18,[1]入力シート!$C$19,[1]入力シート!$C$21,[1]入力シート!$C$3</definedName>
    <definedName name="条件入力">[2]入力シート!$C$3,[2]入力シート!$C$6,[2]入力シート!$D$6,[2]入力シート!$H$6,[2]入力シート!$C$7,[2]入力シート!$D$7,[2]入力シート!$H$7,[2]入力シート!$C$10,[2]入力シート!$C$11,[2]入力シート!$C$12,[2]入力シート!$E$12,[2]入力シート!$C$14,[2]入力シート!$C$15,[2]入力シート!$C$16,[2]入力シート!$C$18,[2]入力シート!$C$19,[2]入力シート!$C$21,[2]入力シート!$C$3</definedName>
  </definedNames>
  <calcPr calcId="162913"/>
</workbook>
</file>

<file path=xl/calcChain.xml><?xml version="1.0" encoding="utf-8"?>
<calcChain xmlns="http://schemas.openxmlformats.org/spreadsheetml/2006/main">
  <c r="AL20" i="5" l="1"/>
  <c r="K8" i="2" l="1"/>
  <c r="B8" i="2"/>
  <c r="B15" i="6" l="1"/>
  <c r="R42" i="5"/>
  <c r="H4" i="9" l="1"/>
  <c r="N4" i="2"/>
  <c r="AJ84" i="3" l="1"/>
  <c r="AC84" i="3" l="1"/>
  <c r="T84" i="3"/>
  <c r="R41" i="5" l="1"/>
  <c r="Y14" i="2" l="1"/>
  <c r="B4" i="8" l="1"/>
  <c r="C8" i="8" l="1"/>
  <c r="B9" i="2"/>
  <c r="AX20" i="5"/>
  <c r="AL35" i="5" l="1"/>
  <c r="AL33" i="5"/>
  <c r="AL32" i="5"/>
  <c r="AL31" i="5"/>
  <c r="AL30" i="5"/>
  <c r="AL29" i="5"/>
  <c r="AL28" i="5"/>
  <c r="AL27" i="5"/>
  <c r="AL26" i="5"/>
  <c r="AL25" i="5"/>
  <c r="AL24" i="5"/>
  <c r="AL23" i="5"/>
  <c r="AL22" i="5"/>
  <c r="AL21" i="5"/>
  <c r="V14" i="3" l="1"/>
  <c r="V12" i="3" s="1"/>
  <c r="U22" i="5" l="1"/>
  <c r="S22" i="5"/>
  <c r="U21" i="5"/>
  <c r="S21" i="5"/>
  <c r="U31" i="5" l="1"/>
  <c r="S31" i="5"/>
  <c r="U30" i="5"/>
  <c r="S30" i="5"/>
  <c r="U29" i="5"/>
  <c r="S29" i="5"/>
  <c r="U35" i="5"/>
  <c r="S35" i="5"/>
  <c r="U34" i="5"/>
  <c r="S34" i="5"/>
  <c r="U33" i="5"/>
  <c r="S33" i="5"/>
  <c r="U32" i="5"/>
  <c r="S32" i="5"/>
  <c r="U28" i="5"/>
  <c r="S28" i="5"/>
  <c r="U27" i="5"/>
  <c r="S27" i="5"/>
  <c r="U26" i="5"/>
  <c r="S26" i="5"/>
  <c r="U25" i="5"/>
  <c r="S25" i="5"/>
  <c r="A26" i="2" l="1"/>
  <c r="A12" i="2" l="1"/>
  <c r="C42" i="9" l="1"/>
  <c r="C41" i="9"/>
  <c r="C40" i="9"/>
  <c r="C39" i="9"/>
  <c r="C38" i="9"/>
  <c r="C37" i="9"/>
  <c r="C36" i="9"/>
  <c r="C35" i="9"/>
  <c r="C34" i="9"/>
  <c r="C33" i="9"/>
  <c r="C32" i="9"/>
  <c r="C31" i="9"/>
  <c r="C30" i="9"/>
  <c r="C29" i="9"/>
  <c r="C28" i="9"/>
  <c r="C27" i="9"/>
  <c r="C7" i="14" l="1"/>
  <c r="C6" i="14"/>
  <c r="AO56" i="3"/>
  <c r="AO55" i="3"/>
  <c r="AO54" i="3"/>
  <c r="AO53" i="3"/>
  <c r="AK56" i="3"/>
  <c r="AG56" i="3"/>
  <c r="AC56" i="3"/>
  <c r="Y56" i="3"/>
  <c r="U56" i="3"/>
  <c r="Q56" i="3"/>
  <c r="AK55" i="3"/>
  <c r="AG55" i="3"/>
  <c r="AC55" i="3"/>
  <c r="Y55" i="3"/>
  <c r="U55" i="3"/>
  <c r="Q55" i="3"/>
  <c r="AK54" i="3"/>
  <c r="AG54" i="3"/>
  <c r="AC54" i="3"/>
  <c r="Y54" i="3"/>
  <c r="U54" i="3"/>
  <c r="Q54" i="3"/>
  <c r="AK53" i="3"/>
  <c r="AG53" i="3"/>
  <c r="AC53" i="3"/>
  <c r="Y53" i="3"/>
  <c r="U53" i="3"/>
  <c r="Q53" i="3"/>
  <c r="M56" i="3"/>
  <c r="M55" i="3"/>
  <c r="M54" i="3"/>
  <c r="M53" i="3"/>
  <c r="O8" i="8"/>
  <c r="F49" i="2"/>
  <c r="C49" i="2"/>
  <c r="G73" i="3"/>
  <c r="AD70" i="3"/>
  <c r="AD69" i="3"/>
  <c r="R70" i="3"/>
  <c r="P69" i="3"/>
  <c r="AD67" i="3"/>
  <c r="R67" i="3"/>
  <c r="AD66" i="3"/>
  <c r="P66" i="3"/>
  <c r="AA65" i="3"/>
  <c r="S65" i="3"/>
  <c r="AH35" i="5"/>
  <c r="AH34" i="5"/>
  <c r="AH33" i="5"/>
  <c r="AH32" i="5"/>
  <c r="AH31" i="5"/>
  <c r="AH30" i="5"/>
  <c r="AH29" i="5"/>
  <c r="AH28" i="5"/>
  <c r="AH27" i="5"/>
  <c r="AH26" i="5"/>
  <c r="AH22" i="5"/>
  <c r="AH20" i="5"/>
  <c r="AE85" i="10"/>
  <c r="AE69" i="10"/>
  <c r="U67" i="10"/>
  <c r="AA69" i="10"/>
  <c r="AG43" i="5"/>
  <c r="R43" i="5" s="1"/>
  <c r="B27" i="10" s="1"/>
  <c r="P18" i="10"/>
  <c r="P14" i="10"/>
  <c r="B12" i="10"/>
  <c r="G42" i="9"/>
  <c r="G41" i="9"/>
  <c r="G40" i="9"/>
  <c r="G39" i="9"/>
  <c r="G38" i="9"/>
  <c r="G37" i="9"/>
  <c r="G36" i="9"/>
  <c r="G35" i="9"/>
  <c r="G34" i="9"/>
  <c r="G33" i="9"/>
  <c r="G32" i="9"/>
  <c r="G31" i="9"/>
  <c r="G30" i="9"/>
  <c r="G29" i="9"/>
  <c r="G28" i="9"/>
  <c r="G27" i="9"/>
  <c r="F13" i="9"/>
  <c r="F9" i="9"/>
  <c r="F48" i="2"/>
  <c r="D48" i="2"/>
  <c r="N45" i="2"/>
  <c r="F17" i="2"/>
  <c r="F16" i="2"/>
  <c r="AA3" i="6"/>
  <c r="D28" i="6"/>
  <c r="AE2" i="6"/>
  <c r="N113" i="5"/>
  <c r="K84" i="3" s="1"/>
  <c r="AK51" i="3"/>
  <c r="AK47" i="3"/>
  <c r="AG47" i="3"/>
  <c r="Y47" i="3"/>
  <c r="U47" i="3"/>
  <c r="AO46" i="3"/>
  <c r="AK46" i="3"/>
  <c r="AG46" i="3"/>
  <c r="AC46" i="3"/>
  <c r="Y46" i="3"/>
  <c r="U46" i="3"/>
  <c r="O46" i="3"/>
  <c r="AL31" i="3"/>
  <c r="AD31" i="3"/>
  <c r="Z31" i="3"/>
  <c r="V31" i="3"/>
  <c r="H31" i="3"/>
  <c r="O14" i="3"/>
  <c r="O12" i="3" s="1"/>
  <c r="AL25" i="3"/>
  <c r="AD25" i="3"/>
  <c r="V25" i="3"/>
  <c r="O25" i="3"/>
  <c r="H18" i="3"/>
  <c r="O42" i="2"/>
  <c r="B69" i="10"/>
  <c r="E28" i="2"/>
  <c r="V30" i="6" s="1"/>
  <c r="D28" i="2"/>
  <c r="S30" i="6" s="1"/>
  <c r="J25" i="8"/>
  <c r="K41" i="2"/>
  <c r="AL34" i="5"/>
  <c r="K40" i="2" s="1"/>
  <c r="K39" i="2"/>
  <c r="K38" i="2"/>
  <c r="K37" i="2"/>
  <c r="K36" i="2"/>
  <c r="K35" i="2"/>
  <c r="K34" i="2"/>
  <c r="K33" i="2"/>
  <c r="K32" i="2"/>
  <c r="K31" i="2"/>
  <c r="K30" i="2"/>
  <c r="K29" i="2"/>
  <c r="K28" i="2"/>
  <c r="K27" i="2"/>
  <c r="K26" i="2"/>
  <c r="L23" i="8"/>
  <c r="J23" i="8"/>
  <c r="I23" i="8"/>
  <c r="H23" i="8"/>
  <c r="L22" i="8"/>
  <c r="J22" i="8"/>
  <c r="I22" i="8"/>
  <c r="H22" i="8"/>
  <c r="L21" i="8"/>
  <c r="J21" i="8"/>
  <c r="I21" i="8"/>
  <c r="H21" i="8"/>
  <c r="L20" i="8"/>
  <c r="J20" i="8"/>
  <c r="I20" i="8"/>
  <c r="H20" i="8"/>
  <c r="L19" i="8"/>
  <c r="J19" i="8"/>
  <c r="I19" i="8"/>
  <c r="H19" i="8"/>
  <c r="L18" i="8"/>
  <c r="J18" i="8"/>
  <c r="I18" i="8"/>
  <c r="H18" i="8"/>
  <c r="L17" i="8"/>
  <c r="J17" i="8"/>
  <c r="I17" i="8"/>
  <c r="H17" i="8"/>
  <c r="L16" i="8"/>
  <c r="J16" i="8"/>
  <c r="I16" i="8"/>
  <c r="H16" i="8"/>
  <c r="L15" i="8"/>
  <c r="J15" i="8"/>
  <c r="I15" i="8"/>
  <c r="H15" i="8"/>
  <c r="L14" i="8"/>
  <c r="J14" i="8"/>
  <c r="I14" i="8"/>
  <c r="H14" i="8"/>
  <c r="L13" i="8"/>
  <c r="J13" i="8"/>
  <c r="I13" i="8"/>
  <c r="H13" i="8"/>
  <c r="L12" i="8"/>
  <c r="J12" i="8"/>
  <c r="I12" i="8"/>
  <c r="H12" i="8"/>
  <c r="L11" i="8"/>
  <c r="J11" i="8"/>
  <c r="I11" i="8"/>
  <c r="H11" i="8"/>
  <c r="L10" i="8"/>
  <c r="J10" i="8"/>
  <c r="I10" i="8"/>
  <c r="H10" i="8"/>
  <c r="L9" i="8"/>
  <c r="J9" i="8"/>
  <c r="I9" i="8"/>
  <c r="H9" i="8"/>
  <c r="N8" i="8"/>
  <c r="L8" i="8"/>
  <c r="J8" i="8"/>
  <c r="I8" i="8"/>
  <c r="H8" i="8"/>
  <c r="G8" i="8"/>
  <c r="E8" i="8"/>
  <c r="D8" i="8"/>
  <c r="B8" i="8"/>
  <c r="H13" i="7"/>
  <c r="F13" i="7"/>
  <c r="G9" i="7"/>
  <c r="F9" i="7"/>
  <c r="E9" i="7"/>
  <c r="D9" i="7"/>
  <c r="C9" i="7"/>
  <c r="X72" i="5"/>
  <c r="AH91" i="5"/>
  <c r="AC47" i="3" s="1"/>
  <c r="X71" i="5"/>
  <c r="R73" i="5"/>
  <c r="L73" i="5"/>
  <c r="L75" i="5" s="1"/>
  <c r="F73" i="5"/>
  <c r="F75" i="5" s="1"/>
  <c r="X70" i="5"/>
  <c r="X69" i="5"/>
  <c r="D26" i="2"/>
  <c r="S28" i="6" s="1"/>
  <c r="D41" i="2"/>
  <c r="D40" i="2"/>
  <c r="S42" i="6" s="1"/>
  <c r="D39" i="2"/>
  <c r="S41" i="6" s="1"/>
  <c r="D38" i="2"/>
  <c r="D37" i="2"/>
  <c r="S39" i="6" s="1"/>
  <c r="D36" i="2"/>
  <c r="S38" i="6" s="1"/>
  <c r="D35" i="2"/>
  <c r="S37" i="6" s="1"/>
  <c r="D34" i="2"/>
  <c r="S36" i="6" s="1"/>
  <c r="D33" i="2"/>
  <c r="S35" i="6" s="1"/>
  <c r="D32" i="2"/>
  <c r="S34" i="6" s="1"/>
  <c r="D31" i="2"/>
  <c r="S33" i="6" s="1"/>
  <c r="U24" i="5"/>
  <c r="AH24" i="5" s="1"/>
  <c r="S24" i="5"/>
  <c r="D30" i="2" s="1"/>
  <c r="S32" i="6" s="1"/>
  <c r="U23" i="5"/>
  <c r="AC23" i="5" s="1"/>
  <c r="H29" i="2" s="1"/>
  <c r="S23" i="5"/>
  <c r="D29" i="2" s="1"/>
  <c r="S31" i="6" s="1"/>
  <c r="D27" i="2"/>
  <c r="S29" i="6" s="1"/>
  <c r="E35" i="2"/>
  <c r="N78" i="10" s="1"/>
  <c r="E32" i="2"/>
  <c r="N75" i="10" s="1"/>
  <c r="E34" i="2"/>
  <c r="N77" i="10" s="1"/>
  <c r="E36" i="2"/>
  <c r="N79" i="10" s="1"/>
  <c r="E38" i="2"/>
  <c r="N81" i="10" s="1"/>
  <c r="E40" i="2"/>
  <c r="N83" i="10" s="1"/>
  <c r="E33" i="2"/>
  <c r="N76" i="10" s="1"/>
  <c r="E37" i="2"/>
  <c r="N80" i="10" s="1"/>
  <c r="E41" i="2"/>
  <c r="N84" i="10" s="1"/>
  <c r="E39" i="2"/>
  <c r="N82" i="10" s="1"/>
  <c r="AC22" i="5"/>
  <c r="H28" i="2" s="1"/>
  <c r="K10" i="8"/>
  <c r="AC26" i="5"/>
  <c r="H32" i="2" s="1"/>
  <c r="K14" i="8"/>
  <c r="AC28" i="5"/>
  <c r="H34" i="2" s="1"/>
  <c r="K16" i="8"/>
  <c r="AC30" i="5"/>
  <c r="H36" i="2" s="1"/>
  <c r="K18" i="8"/>
  <c r="AC32" i="5"/>
  <c r="H38" i="2" s="1"/>
  <c r="K20" i="8"/>
  <c r="AC34" i="5"/>
  <c r="K22" i="8"/>
  <c r="K11" i="8"/>
  <c r="AC27" i="5"/>
  <c r="H33" i="2" s="1"/>
  <c r="K15" i="8"/>
  <c r="AC31" i="5"/>
  <c r="K19" i="8"/>
  <c r="AC35" i="5"/>
  <c r="H41" i="2" s="1"/>
  <c r="K23" i="8"/>
  <c r="K9" i="8"/>
  <c r="AC25" i="5"/>
  <c r="H31" i="2" s="1"/>
  <c r="AC29" i="5"/>
  <c r="H35" i="2" s="1"/>
  <c r="K17" i="8"/>
  <c r="AC33" i="5"/>
  <c r="H39" i="2" s="1"/>
  <c r="K21" i="8"/>
  <c r="F26" i="2"/>
  <c r="F30" i="2"/>
  <c r="Y32" i="6" s="1"/>
  <c r="F29" i="2"/>
  <c r="Y31" i="6" s="1"/>
  <c r="P41" i="2"/>
  <c r="N41" i="2"/>
  <c r="F41" i="2"/>
  <c r="P40" i="2"/>
  <c r="N40" i="2"/>
  <c r="F40" i="2"/>
  <c r="A41" i="2" s="1"/>
  <c r="P39" i="2"/>
  <c r="N39" i="2"/>
  <c r="F39" i="2"/>
  <c r="P38" i="2"/>
  <c r="N38" i="2"/>
  <c r="F38" i="2"/>
  <c r="Y40" i="6" s="1"/>
  <c r="P37" i="2"/>
  <c r="N37" i="2"/>
  <c r="F37" i="2"/>
  <c r="P36" i="2"/>
  <c r="N36" i="2"/>
  <c r="F36" i="2"/>
  <c r="P35" i="2"/>
  <c r="N35" i="2"/>
  <c r="F35" i="2"/>
  <c r="Y37" i="6" s="1"/>
  <c r="P34" i="2"/>
  <c r="N34" i="2"/>
  <c r="F34" i="2"/>
  <c r="P33" i="2"/>
  <c r="N33" i="2"/>
  <c r="F33" i="2"/>
  <c r="P32" i="2"/>
  <c r="N32" i="2"/>
  <c r="F32" i="2"/>
  <c r="P31" i="2"/>
  <c r="N31" i="2"/>
  <c r="F31" i="2"/>
  <c r="Y33" i="6" s="1"/>
  <c r="P30" i="2"/>
  <c r="N30" i="2"/>
  <c r="P29" i="2"/>
  <c r="N29" i="2"/>
  <c r="P28" i="2"/>
  <c r="N28" i="2"/>
  <c r="F28" i="2"/>
  <c r="P27" i="2"/>
  <c r="N27" i="2"/>
  <c r="F27" i="2"/>
  <c r="Y29" i="6" s="1"/>
  <c r="S41" i="2"/>
  <c r="AX35" i="5"/>
  <c r="Q41" i="2" s="1"/>
  <c r="S43" i="6"/>
  <c r="S40" i="6"/>
  <c r="V40" i="6"/>
  <c r="AX33" i="5"/>
  <c r="Q39" i="2" s="1"/>
  <c r="S39" i="2"/>
  <c r="R74" i="5"/>
  <c r="P26" i="2"/>
  <c r="N26" i="2"/>
  <c r="H40" i="2"/>
  <c r="J17" i="2"/>
  <c r="J16" i="2"/>
  <c r="C17" i="2"/>
  <c r="C16" i="2"/>
  <c r="D47" i="2"/>
  <c r="N114" i="5"/>
  <c r="N84" i="3" s="1"/>
  <c r="N112" i="5"/>
  <c r="C84" i="3" s="1"/>
  <c r="S40" i="2"/>
  <c r="S38" i="2"/>
  <c r="S37" i="2"/>
  <c r="S36" i="2"/>
  <c r="S35" i="2"/>
  <c r="F9" i="6"/>
  <c r="F8" i="6"/>
  <c r="F6" i="6"/>
  <c r="L21" i="6" s="1"/>
  <c r="F5" i="6"/>
  <c r="L23" i="6"/>
  <c r="L22" i="6"/>
  <c r="L20" i="6"/>
  <c r="C105" i="3"/>
  <c r="L73" i="3"/>
  <c r="I65" i="3"/>
  <c r="AO51" i="3"/>
  <c r="AG51" i="3"/>
  <c r="AC51" i="3"/>
  <c r="Y51" i="3"/>
  <c r="U51" i="3"/>
  <c r="Q51" i="3"/>
  <c r="M51" i="3"/>
  <c r="AL18" i="3"/>
  <c r="AD18" i="3"/>
  <c r="Z18" i="3"/>
  <c r="V18" i="3"/>
  <c r="AL14" i="3"/>
  <c r="AL12" i="3" s="1"/>
  <c r="AD14" i="3"/>
  <c r="AD12" i="3" s="1"/>
  <c r="V18" i="2"/>
  <c r="AB8" i="2"/>
  <c r="AA7" i="2"/>
  <c r="AA6" i="2"/>
  <c r="AA5" i="2"/>
  <c r="AA4" i="2"/>
  <c r="X11" i="2"/>
  <c r="X10" i="2"/>
  <c r="X9" i="2"/>
  <c r="X8" i="2"/>
  <c r="X7" i="2"/>
  <c r="X6" i="2"/>
  <c r="X5" i="2"/>
  <c r="X4" i="2"/>
  <c r="U15" i="2"/>
  <c r="U14" i="2"/>
  <c r="U13" i="2"/>
  <c r="U12" i="2"/>
  <c r="U11" i="2"/>
  <c r="U10" i="2"/>
  <c r="U9" i="2"/>
  <c r="U8" i="2"/>
  <c r="U7" i="2"/>
  <c r="U6" i="2"/>
  <c r="U5" i="2"/>
  <c r="U4" i="2"/>
  <c r="D45" i="2"/>
  <c r="S34" i="2"/>
  <c r="S33" i="2"/>
  <c r="S32" i="2"/>
  <c r="S31" i="2"/>
  <c r="S30" i="2"/>
  <c r="S29" i="2"/>
  <c r="S28" i="2"/>
  <c r="S27" i="2"/>
  <c r="S26" i="2"/>
  <c r="G17" i="2"/>
  <c r="G16" i="2"/>
  <c r="AX25" i="5"/>
  <c r="Q31" i="2" s="1"/>
  <c r="AX26" i="5"/>
  <c r="Q32" i="2" s="1"/>
  <c r="AX27" i="5"/>
  <c r="Q33" i="2" s="1"/>
  <c r="AX28" i="5"/>
  <c r="Q34" i="2" s="1"/>
  <c r="AX29" i="5"/>
  <c r="Q35" i="2" s="1"/>
  <c r="AX30" i="5"/>
  <c r="Q36" i="2" s="1"/>
  <c r="AX31" i="5"/>
  <c r="Q37" i="2" s="1"/>
  <c r="AX32" i="5"/>
  <c r="Q38" i="2" s="1"/>
  <c r="AX34" i="5"/>
  <c r="Q40" i="2" s="1"/>
  <c r="AX22" i="5"/>
  <c r="Q28" i="2" s="1"/>
  <c r="AX24" i="5"/>
  <c r="Q30" i="2" s="1"/>
  <c r="AX23" i="5"/>
  <c r="Q29" i="2" s="1"/>
  <c r="A17" i="2"/>
  <c r="D4" i="8"/>
  <c r="A16" i="2"/>
  <c r="X74" i="5"/>
  <c r="AZ91" i="5" s="1"/>
  <c r="AO47" i="3" s="1"/>
  <c r="AI96" i="3" s="1"/>
  <c r="H37" i="2"/>
  <c r="A7" i="2"/>
  <c r="D9" i="9" s="1"/>
  <c r="V38" i="6"/>
  <c r="I7" i="2"/>
  <c r="D13" i="9" s="1"/>
  <c r="V36" i="6"/>
  <c r="V43" i="6"/>
  <c r="T36" i="5" l="1"/>
  <c r="E42" i="2" s="1"/>
  <c r="V34" i="6"/>
  <c r="AC24" i="5"/>
  <c r="H30" i="2" s="1"/>
  <c r="F33" i="9"/>
  <c r="E30" i="2"/>
  <c r="N73" i="10" s="1"/>
  <c r="V37" i="6"/>
  <c r="AB36" i="5"/>
  <c r="J42" i="2" s="1"/>
  <c r="K12" i="8"/>
  <c r="R75" i="5"/>
  <c r="H14" i="3"/>
  <c r="A37" i="2"/>
  <c r="B80" i="10" s="1"/>
  <c r="A34" i="2"/>
  <c r="A33" i="2"/>
  <c r="V32" i="6"/>
  <c r="A38" i="2"/>
  <c r="V35" i="6"/>
  <c r="Y35" i="6"/>
  <c r="A40" i="2"/>
  <c r="A39" i="2"/>
  <c r="Y41" i="6"/>
  <c r="V41" i="6"/>
  <c r="Y42" i="6"/>
  <c r="A36" i="2"/>
  <c r="Y38" i="6"/>
  <c r="D38" i="6" s="1"/>
  <c r="A35" i="2"/>
  <c r="V39" i="6"/>
  <c r="D33" i="6"/>
  <c r="A32" i="2"/>
  <c r="Y34" i="6"/>
  <c r="D35" i="6" s="1"/>
  <c r="E29" i="2"/>
  <c r="F30" i="9" s="1"/>
  <c r="J27" i="8"/>
  <c r="J26" i="8"/>
  <c r="F38" i="9"/>
  <c r="A31" i="2"/>
  <c r="K13" i="8"/>
  <c r="E31" i="2"/>
  <c r="AH25" i="5"/>
  <c r="A30" i="2"/>
  <c r="B73" i="10" s="1"/>
  <c r="K8" i="8"/>
  <c r="AC20" i="5"/>
  <c r="H26" i="2" s="1"/>
  <c r="B5" i="14"/>
  <c r="Y36" i="6"/>
  <c r="D32" i="6"/>
  <c r="Y43" i="6"/>
  <c r="F31" i="9"/>
  <c r="F37" i="9"/>
  <c r="V42" i="6"/>
  <c r="F41" i="9"/>
  <c r="A28" i="2"/>
  <c r="Y39" i="6"/>
  <c r="D39" i="6" s="1"/>
  <c r="B77" i="10"/>
  <c r="B83" i="10"/>
  <c r="P76" i="10"/>
  <c r="P80" i="10"/>
  <c r="P84" i="10"/>
  <c r="F40" i="9"/>
  <c r="F42" i="9"/>
  <c r="F34" i="9"/>
  <c r="F39" i="9"/>
  <c r="F35" i="9"/>
  <c r="F36" i="9"/>
  <c r="P73" i="10"/>
  <c r="P77" i="10"/>
  <c r="P81" i="10"/>
  <c r="B84" i="10"/>
  <c r="P74" i="10"/>
  <c r="P78" i="10"/>
  <c r="P82" i="10"/>
  <c r="P75" i="10"/>
  <c r="P79" i="10"/>
  <c r="P83" i="10"/>
  <c r="H25" i="3"/>
  <c r="N72" i="10"/>
  <c r="AH23" i="5"/>
  <c r="P72" i="10"/>
  <c r="Y30" i="6"/>
  <c r="D31" i="6" s="1"/>
  <c r="A29" i="2"/>
  <c r="B72" i="10" s="1"/>
  <c r="N71" i="10"/>
  <c r="B29" i="6"/>
  <c r="D30" i="6"/>
  <c r="A27" i="2"/>
  <c r="K25" i="8"/>
  <c r="H12" i="3"/>
  <c r="X75" i="5"/>
  <c r="F8" i="8" s="1"/>
  <c r="F29" i="9"/>
  <c r="P71" i="10"/>
  <c r="B28" i="9"/>
  <c r="B29" i="9" s="1"/>
  <c r="B30" i="9" s="1"/>
  <c r="B31" i="9" s="1"/>
  <c r="B32" i="9" s="1"/>
  <c r="B33" i="9" s="1"/>
  <c r="B34" i="9" s="1"/>
  <c r="B35" i="9" s="1"/>
  <c r="B36" i="9" s="1"/>
  <c r="B37" i="9" s="1"/>
  <c r="B38" i="9" s="1"/>
  <c r="B39" i="9" s="1"/>
  <c r="B40" i="9" s="1"/>
  <c r="B41" i="9" s="1"/>
  <c r="B42" i="9" s="1"/>
  <c r="AH21" i="5"/>
  <c r="X73" i="5"/>
  <c r="AA41" i="5"/>
  <c r="M8" i="8" s="1"/>
  <c r="AF20" i="5"/>
  <c r="AF21" i="5" s="1"/>
  <c r="Y28" i="6"/>
  <c r="D29" i="6" s="1"/>
  <c r="AC21" i="5"/>
  <c r="H27" i="2" s="1"/>
  <c r="E26" i="2"/>
  <c r="P70" i="10"/>
  <c r="A70" i="10" s="1"/>
  <c r="E27" i="2"/>
  <c r="P69" i="10"/>
  <c r="D48" i="6"/>
  <c r="N46" i="2"/>
  <c r="B9" i="14"/>
  <c r="V44" i="6"/>
  <c r="H36" i="5" l="1"/>
  <c r="K9" i="7" s="1"/>
  <c r="H9" i="7" s="1"/>
  <c r="K26" i="8"/>
  <c r="K27" i="8"/>
  <c r="P91" i="5"/>
  <c r="O47" i="3" s="1"/>
  <c r="J91" i="5"/>
  <c r="I47" i="3" s="1"/>
  <c r="B82" i="10"/>
  <c r="D36" i="6"/>
  <c r="B76" i="10"/>
  <c r="B79" i="10"/>
  <c r="B75" i="10"/>
  <c r="B81" i="10"/>
  <c r="B78" i="10"/>
  <c r="D42" i="6"/>
  <c r="D41" i="6"/>
  <c r="D34" i="6"/>
  <c r="B74" i="10"/>
  <c r="V31" i="6"/>
  <c r="AF33" i="5"/>
  <c r="D43" i="6"/>
  <c r="N74" i="10"/>
  <c r="F32" i="9"/>
  <c r="V33" i="6"/>
  <c r="F10" i="9"/>
  <c r="P15" i="10"/>
  <c r="A71" i="10"/>
  <c r="A72" i="10" s="1"/>
  <c r="A73" i="10" s="1"/>
  <c r="A74" i="10" s="1"/>
  <c r="A75" i="10" s="1"/>
  <c r="A76" i="10" s="1"/>
  <c r="A77" i="10" s="1"/>
  <c r="A78" i="10" s="1"/>
  <c r="A79" i="10" s="1"/>
  <c r="A80" i="10" s="1"/>
  <c r="A81" i="10" s="1"/>
  <c r="A82" i="10" s="1"/>
  <c r="A83" i="10" s="1"/>
  <c r="A84" i="10" s="1"/>
  <c r="Y44" i="6"/>
  <c r="D37" i="6"/>
  <c r="B30" i="6"/>
  <c r="B31" i="6" s="1"/>
  <c r="B32" i="6" s="1"/>
  <c r="B33" i="6" s="1"/>
  <c r="B34" i="6" s="1"/>
  <c r="B35" i="6" s="1"/>
  <c r="B36" i="6" s="1"/>
  <c r="B37" i="6" s="1"/>
  <c r="B38" i="6" s="1"/>
  <c r="B39" i="6" s="1"/>
  <c r="B40" i="6" s="1"/>
  <c r="B41" i="6" s="1"/>
  <c r="B42" i="6" s="1"/>
  <c r="B43" i="6" s="1"/>
  <c r="D40" i="6"/>
  <c r="AF22" i="5"/>
  <c r="AF23" i="5" s="1"/>
  <c r="B71" i="10"/>
  <c r="AH19" i="5"/>
  <c r="I26" i="2" s="1"/>
  <c r="H48" i="2"/>
  <c r="B42" i="2"/>
  <c r="P85" i="10"/>
  <c r="AA85" i="10"/>
  <c r="N70" i="10"/>
  <c r="F28" i="9"/>
  <c r="V29" i="6"/>
  <c r="B70" i="10"/>
  <c r="F27" i="9"/>
  <c r="V28" i="6"/>
  <c r="N69" i="10"/>
  <c r="AI93" i="3" l="1"/>
  <c r="J90" i="5"/>
  <c r="I46" i="3" s="1"/>
  <c r="AF34" i="5"/>
  <c r="I39" i="2"/>
  <c r="I29" i="2"/>
  <c r="AF24" i="5"/>
  <c r="I27" i="2"/>
  <c r="I28" i="2"/>
  <c r="U69" i="10"/>
  <c r="AI69" i="10" s="1"/>
  <c r="U72" i="10" l="1"/>
  <c r="AI72" i="10" s="1"/>
  <c r="I40" i="2"/>
  <c r="AF35" i="5"/>
  <c r="I41" i="2" s="1"/>
  <c r="U82" i="10"/>
  <c r="AI82" i="10" s="1"/>
  <c r="AF25" i="5"/>
  <c r="I30" i="2"/>
  <c r="U71" i="10"/>
  <c r="AI71" i="10" s="1"/>
  <c r="U70" i="10"/>
  <c r="AI70" i="10" s="1"/>
  <c r="I31" i="2" l="1"/>
  <c r="AF26" i="5"/>
  <c r="U84" i="10"/>
  <c r="AI84" i="10" s="1"/>
  <c r="U83" i="10"/>
  <c r="AI83" i="10" s="1"/>
  <c r="U73" i="10"/>
  <c r="AI73" i="10" s="1"/>
  <c r="U74" i="10" l="1"/>
  <c r="AI74" i="10" s="1"/>
  <c r="I32" i="2"/>
  <c r="AF27" i="5"/>
  <c r="U75" i="10" l="1"/>
  <c r="AI75" i="10" s="1"/>
  <c r="I33" i="2"/>
  <c r="AF28" i="5"/>
  <c r="AF29" i="5" l="1"/>
  <c r="I34" i="2"/>
  <c r="U76" i="10"/>
  <c r="AI76" i="10" s="1"/>
  <c r="U77" i="10" l="1"/>
  <c r="AI77" i="10" s="1"/>
  <c r="AF30" i="5"/>
  <c r="I35" i="2"/>
  <c r="U78" i="10" l="1"/>
  <c r="AI78" i="10" s="1"/>
  <c r="I36" i="2"/>
  <c r="AF31" i="5"/>
  <c r="U79" i="10" l="1"/>
  <c r="AI79" i="10" s="1"/>
  <c r="AF32" i="5"/>
  <c r="I38" i="2" s="1"/>
  <c r="I37" i="2"/>
  <c r="U80" i="10" l="1"/>
  <c r="AI80" i="10" s="1"/>
  <c r="U81" i="10"/>
  <c r="AI81" i="10" s="1"/>
  <c r="AI85" i="10" l="1"/>
  <c r="U86" i="10" s="1"/>
  <c r="Q26" i="2" l="1"/>
  <c r="AX21" i="5"/>
  <c r="Q27" i="2" s="1"/>
</calcChain>
</file>

<file path=xl/comments1.xml><?xml version="1.0" encoding="utf-8"?>
<comments xmlns="http://schemas.openxmlformats.org/spreadsheetml/2006/main">
  <authors>
    <author>作成者</author>
  </authors>
  <commentList>
    <comment ref="H3" authorId="0" shapeId="0">
      <text>
        <r>
          <rPr>
            <b/>
            <sz val="9"/>
            <color indexed="10"/>
            <rFont val="ＭＳ Ｐゴシック"/>
            <family val="3"/>
            <charset val="128"/>
          </rPr>
          <t>年度末は新年度初開庁日</t>
        </r>
      </text>
    </comment>
    <comment ref="U5" authorId="0" shapeId="0">
      <text>
        <r>
          <rPr>
            <b/>
            <sz val="9"/>
            <color indexed="81"/>
            <rFont val="ＭＳ Ｐゴシック"/>
            <family val="3"/>
            <charset val="128"/>
          </rPr>
          <t>農業
会社員
会社役員
団体職員　等</t>
        </r>
        <r>
          <rPr>
            <sz val="9"/>
            <color indexed="81"/>
            <rFont val="ＭＳ Ｐゴシック"/>
            <family val="3"/>
            <charset val="128"/>
          </rPr>
          <t xml:space="preserve">
</t>
        </r>
      </text>
    </comment>
    <comment ref="AQ5" authorId="0" shapeId="0">
      <text>
        <r>
          <rPr>
            <b/>
            <sz val="12"/>
            <color indexed="81"/>
            <rFont val="ＭＳ Ｐゴシック"/>
            <family val="3"/>
            <charset val="128"/>
          </rPr>
          <t>老齢年金の場合
　　　　↓</t>
        </r>
        <r>
          <rPr>
            <b/>
            <sz val="9"/>
            <color indexed="81"/>
            <rFont val="ＭＳ Ｐゴシック"/>
            <family val="3"/>
            <charset val="128"/>
          </rPr>
          <t xml:space="preserve">
　</t>
        </r>
        <r>
          <rPr>
            <b/>
            <sz val="12"/>
            <color indexed="81"/>
            <rFont val="ＭＳ Ｐゴシック"/>
            <family val="3"/>
            <charset val="128"/>
          </rPr>
          <t>「　無し　」</t>
        </r>
        <r>
          <rPr>
            <b/>
            <sz val="9"/>
            <color indexed="81"/>
            <rFont val="ＭＳ Ｐゴシック"/>
            <family val="3"/>
            <charset val="128"/>
          </rPr>
          <t>を選択</t>
        </r>
      </text>
    </comment>
    <comment ref="AX13" authorId="0" shapeId="0">
      <text>
        <r>
          <rPr>
            <b/>
            <sz val="9"/>
            <color indexed="81"/>
            <rFont val="ＭＳ Ｐゴシック"/>
            <family val="3"/>
            <charset val="128"/>
          </rPr>
          <t>該当するところに○
（農用地区域に自動表示となっているため必要に応じて修正）</t>
        </r>
      </text>
    </comment>
    <comment ref="R39" authorId="0" shapeId="0">
      <text>
        <r>
          <rPr>
            <b/>
            <sz val="9"/>
            <color indexed="81"/>
            <rFont val="ＭＳ Ｐゴシック"/>
            <family val="3"/>
            <charset val="128"/>
          </rPr>
          <t xml:space="preserve">公告日と同じ日にする
</t>
        </r>
        <r>
          <rPr>
            <b/>
            <sz val="9"/>
            <color indexed="10"/>
            <rFont val="ＭＳ Ｐゴシック"/>
            <family val="3"/>
            <charset val="128"/>
          </rPr>
          <t>「許可日以降」は不可</t>
        </r>
      </text>
    </comment>
    <comment ref="R43" authorId="0" shapeId="0">
      <text>
        <r>
          <rPr>
            <b/>
            <sz val="9"/>
            <color indexed="81"/>
            <rFont val="ＭＳ Ｐゴシック"/>
            <family val="3"/>
            <charset val="128"/>
          </rPr>
          <t>必要に応じて修正</t>
        </r>
        <r>
          <rPr>
            <sz val="9"/>
            <color indexed="81"/>
            <rFont val="ＭＳ Ｐゴシック"/>
            <family val="3"/>
            <charset val="128"/>
          </rPr>
          <t xml:space="preserve">
</t>
        </r>
      </text>
    </comment>
    <comment ref="U108" authorId="0" shapeId="0">
      <text>
        <r>
          <rPr>
            <b/>
            <sz val="12"/>
            <color indexed="10"/>
            <rFont val="ＭＳ Ｐゴシック"/>
            <family val="3"/>
            <charset val="128"/>
          </rPr>
          <t xml:space="preserve">単位を選択
</t>
        </r>
        <r>
          <rPr>
            <sz val="9"/>
            <color indexed="81"/>
            <rFont val="ＭＳ Ｐゴシック"/>
            <family val="3"/>
            <charset val="128"/>
          </rPr>
          <t xml:space="preserve">
</t>
        </r>
      </text>
    </comment>
    <comment ref="N115" authorId="0" shapeId="0">
      <text>
        <r>
          <rPr>
            <b/>
            <sz val="9"/>
            <color indexed="81"/>
            <rFont val="ＭＳ Ｐゴシック"/>
            <family val="3"/>
            <charset val="128"/>
          </rPr>
          <t>例：子</t>
        </r>
      </text>
    </comment>
  </commentList>
</comments>
</file>

<file path=xl/comments2.xml><?xml version="1.0" encoding="utf-8"?>
<comments xmlns="http://schemas.openxmlformats.org/spreadsheetml/2006/main">
  <authors>
    <author>作成者</author>
  </authors>
  <commentList>
    <comment ref="G2" authorId="0" shapeId="0">
      <text>
        <r>
          <rPr>
            <b/>
            <sz val="14"/>
            <color indexed="10"/>
            <rFont val="ＭＳ Ｐゴシック"/>
            <family val="3"/>
            <charset val="128"/>
          </rPr>
          <t>印刷部数　　１</t>
        </r>
      </text>
    </comment>
  </commentList>
</comments>
</file>

<file path=xl/sharedStrings.xml><?xml version="1.0" encoding="utf-8"?>
<sst xmlns="http://schemas.openxmlformats.org/spreadsheetml/2006/main" count="659" uniqueCount="483">
  <si>
    <t>（様式第１号）</t>
  </si>
  <si>
    <t xml:space="preserve"> ５　その他参考となるべき事項</t>
  </si>
  <si>
    <t>農地法第３条の規定による許可申請書</t>
  </si>
  <si>
    <t>住所</t>
  </si>
  <si>
    <t>氏名</t>
  </si>
  <si>
    <t>１　申請者の氏名等</t>
  </si>
  <si>
    <t>申請者</t>
  </si>
  <si>
    <t>氏　　　名</t>
  </si>
  <si>
    <t>年齢</t>
  </si>
  <si>
    <t>職　業</t>
  </si>
  <si>
    <t>住　　　　所</t>
  </si>
  <si>
    <t>３　権利を設定し、又は移転しようとする契約の内容</t>
  </si>
  <si>
    <t>(1)権利の設定・移転の時期</t>
  </si>
  <si>
    <t>(2)売買価格又は賃貸借料金</t>
  </si>
  <si>
    <t>(3)契約期間</t>
  </si>
  <si>
    <t>(4)事業概要</t>
  </si>
  <si>
    <t>(水田裏作の場合)</t>
  </si>
  <si>
    <t>地目</t>
    <rPh sb="0" eb="2">
      <t>チモク</t>
    </rPh>
    <phoneticPr fontId="1"/>
  </si>
  <si>
    <t>当た</t>
    <rPh sb="0" eb="1">
      <t>ア</t>
    </rPh>
    <phoneticPr fontId="1"/>
  </si>
  <si>
    <t>り普</t>
    <rPh sb="1" eb="2">
      <t>ススム</t>
    </rPh>
    <phoneticPr fontId="1"/>
  </si>
  <si>
    <t>通収</t>
    <rPh sb="0" eb="1">
      <t>ツウ</t>
    </rPh>
    <rPh sb="1" eb="2">
      <t>シュウ</t>
    </rPh>
    <phoneticPr fontId="1"/>
  </si>
  <si>
    <t>穫高</t>
    <rPh sb="0" eb="1">
      <t>カク</t>
    </rPh>
    <rPh sb="1" eb="2">
      <t>タカ</t>
    </rPh>
    <phoneticPr fontId="1"/>
  </si>
  <si>
    <t>対価、</t>
    <rPh sb="0" eb="2">
      <t>タイカ</t>
    </rPh>
    <phoneticPr fontId="1"/>
  </si>
  <si>
    <t>賃料等</t>
    <rPh sb="0" eb="2">
      <t>チンリョウ</t>
    </rPh>
    <rPh sb="2" eb="3">
      <t>トウ</t>
    </rPh>
    <phoneticPr fontId="1"/>
  </si>
  <si>
    <t>の額</t>
    <rPh sb="1" eb="2">
      <t>ガク</t>
    </rPh>
    <phoneticPr fontId="1"/>
  </si>
  <si>
    <t>（円）</t>
    <rPh sb="1" eb="2">
      <t>エン</t>
    </rPh>
    <phoneticPr fontId="1"/>
  </si>
  <si>
    <t>(10a当た</t>
    <rPh sb="4" eb="5">
      <t>ア</t>
    </rPh>
    <phoneticPr fontId="1"/>
  </si>
  <si>
    <t>りの額)</t>
    <rPh sb="2" eb="3">
      <t>ガク</t>
    </rPh>
    <phoneticPr fontId="1"/>
  </si>
  <si>
    <t>所有者の氏名又</t>
    <rPh sb="0" eb="3">
      <t>ショユウシャ</t>
    </rPh>
    <rPh sb="4" eb="6">
      <t>シメイ</t>
    </rPh>
    <rPh sb="6" eb="7">
      <t>マタ</t>
    </rPh>
    <phoneticPr fontId="1"/>
  </si>
  <si>
    <t>は名称</t>
    <rPh sb="1" eb="3">
      <t>メイショウ</t>
    </rPh>
    <phoneticPr fontId="1"/>
  </si>
  <si>
    <t>現所有者が登記</t>
  </si>
  <si>
    <t>権利の</t>
  </si>
  <si>
    <t>権利者の</t>
  </si>
  <si>
    <t>氏名又は</t>
  </si>
  <si>
    <t>名称</t>
  </si>
  <si>
    <t>区　域</t>
  </si>
  <si>
    <t>(該当に○)</t>
  </si>
  <si>
    <t>地</t>
    <rPh sb="0" eb="1">
      <t>チ</t>
    </rPh>
    <phoneticPr fontId="1"/>
  </si>
  <si>
    <t>他</t>
    <rPh sb="0" eb="1">
      <t>タ</t>
    </rPh>
    <phoneticPr fontId="1"/>
  </si>
  <si>
    <t>記</t>
    <rPh sb="0" eb="1">
      <t>キ</t>
    </rPh>
    <phoneticPr fontId="1"/>
  </si>
  <si>
    <t>簿</t>
    <rPh sb="0" eb="1">
      <t>ボ</t>
    </rPh>
    <phoneticPr fontId="1"/>
  </si>
  <si>
    <t>登</t>
    <rPh sb="0" eb="1">
      <t>ト</t>
    </rPh>
    <phoneticPr fontId="1"/>
  </si>
  <si>
    <t>況</t>
    <rPh sb="0" eb="1">
      <t>キョウ</t>
    </rPh>
    <phoneticPr fontId="1"/>
  </si>
  <si>
    <t>面　積</t>
    <rPh sb="0" eb="1">
      <t>オモテ</t>
    </rPh>
    <rPh sb="2" eb="3">
      <t>セキ</t>
    </rPh>
    <phoneticPr fontId="1"/>
  </si>
  <si>
    <t>所　在・地　番</t>
    <rPh sb="0" eb="1">
      <t>ショ</t>
    </rPh>
    <rPh sb="2" eb="3">
      <t>ザイ</t>
    </rPh>
    <rPh sb="4" eb="5">
      <t>チ</t>
    </rPh>
    <rPh sb="6" eb="7">
      <t>バン</t>
    </rPh>
    <phoneticPr fontId="1"/>
  </si>
  <si>
    <t xml:space="preserve">種類、 </t>
    <rPh sb="0" eb="2">
      <t>シュルイ</t>
    </rPh>
    <phoneticPr fontId="1"/>
  </si>
  <si>
    <t xml:space="preserve">内容   </t>
    <rPh sb="0" eb="2">
      <t>ナイヨウ</t>
    </rPh>
    <phoneticPr fontId="1"/>
  </si>
  <si>
    <t>４　申請事由の詳細（該当する番号に○を付けてください。）</t>
  </si>
  <si>
    <t>自作地相互の交換</t>
  </si>
  <si>
    <t>参加農業生産法人への出資</t>
  </si>
  <si>
    <t>経営移譲年金受給のため</t>
  </si>
  <si>
    <t>㎡　・　畑</t>
    <rPh sb="4" eb="5">
      <t>ハタケ</t>
    </rPh>
    <phoneticPr fontId="1"/>
  </si>
  <si>
    <t>現</t>
    <rPh sb="0" eb="1">
      <t>ゲン</t>
    </rPh>
    <phoneticPr fontId="1"/>
  </si>
  <si>
    <t>農業廃止</t>
  </si>
  <si>
    <t>兼業のため経営縮小</t>
  </si>
  <si>
    <t>高齢化による経営縮小</t>
  </si>
  <si>
    <t>病気等で労力不足</t>
  </si>
  <si>
    <t>耕作不便又は低生産地のため</t>
  </si>
  <si>
    <t>営農資金</t>
  </si>
  <si>
    <t>農業経営上の負債整理</t>
  </si>
  <si>
    <t>結婚・分家・相続等</t>
  </si>
  <si>
    <t>生活・住宅新改築等資金</t>
  </si>
  <si>
    <t>資要</t>
  </si>
  <si>
    <t>金な</t>
  </si>
  <si>
    <t>がた</t>
  </si>
  <si>
    <t>必め</t>
  </si>
  <si>
    <t>同内前</t>
  </si>
  <si>
    <t>後継者へ一括</t>
  </si>
  <si>
    <t>既に分家している者への贈与</t>
  </si>
  <si>
    <t>後継者へ部分</t>
  </si>
  <si>
    <t>新しく分家させるため</t>
  </si>
  <si>
    <t>その他の世帯員へ</t>
  </si>
  <si>
    <t>相手方の要望</t>
  </si>
  <si>
    <t>農業協同組合が信託財産を処分する</t>
  </si>
  <si>
    <t>その他</t>
  </si>
  <si>
    <t>経営規模の拡大</t>
  </si>
  <si>
    <t>受贈（経営承継人等）</t>
  </si>
  <si>
    <t>一で贈</t>
  </si>
  <si>
    <t>世の与</t>
  </si>
  <si>
    <t>帯生</t>
  </si>
  <si>
    <t>農地法第３条の規定による許可申請書（別添）</t>
  </si>
  <si>
    <t>＜農地法第３条第２項第１号関係＞</t>
  </si>
  <si>
    <t>（㎡）</t>
  </si>
  <si>
    <t>所</t>
  </si>
  <si>
    <t>自作地</t>
  </si>
  <si>
    <t>田</t>
  </si>
  <si>
    <t>畑</t>
  </si>
  <si>
    <t>樹 園 地</t>
  </si>
  <si>
    <t>貸付地</t>
  </si>
  <si>
    <t>非耕作地</t>
  </si>
  <si>
    <t>Ⅰ</t>
  </si>
  <si>
    <t>一般申請記載事項</t>
  </si>
  <si>
    <t>有</t>
  </si>
  <si>
    <t>地</t>
  </si>
  <si>
    <t>状況・理由</t>
  </si>
  <si>
    <t>登記簿</t>
  </si>
  <si>
    <t>現況</t>
  </si>
  <si>
    <t>（記載要領）</t>
  </si>
  <si>
    <t>作付(予定)作物、作物別の作付面積</t>
  </si>
  <si>
    <t>放牧地</t>
  </si>
  <si>
    <t>作付(予定)作物</t>
  </si>
  <si>
    <t>権利取得後の</t>
  </si>
  <si>
    <t>面積(㎡)</t>
  </si>
  <si>
    <t>大農機具又は家畜</t>
  </si>
  <si>
    <t>ﾄﾗｸﾀｰ</t>
  </si>
  <si>
    <t>乾燥機</t>
  </si>
  <si>
    <t>籾摺機</t>
  </si>
  <si>
    <t>ﾄﾗｯｸ</t>
  </si>
  <si>
    <t>所有</t>
  </si>
  <si>
    <t>確保しているもの</t>
  </si>
  <si>
    <t>リース</t>
  </si>
  <si>
    <t>導入予定のもの</t>
  </si>
  <si>
    <t>資金繰りについて</t>
  </si>
  <si>
    <t>導入予定のものについては、自己資金、金融機関からの借入れ(融資を受けられることが確実なものに限る。)等資金繰りについても記載してください。</t>
  </si>
  <si>
    <t>農作業に従事する者</t>
  </si>
  <si>
    <t>①</t>
  </si>
  <si>
    <t>農作業暦</t>
  </si>
  <si>
    <t>）</t>
  </si>
  <si>
    <t>現在：</t>
  </si>
  <si>
    <t>（農作業経験の状況：</t>
  </si>
  <si>
    <t>常時雇用している</t>
  </si>
  <si>
    <t>労働力(人)</t>
  </si>
  <si>
    <t>増員予定：</t>
  </si>
  <si>
    <t>(年間延人数)</t>
  </si>
  <si>
    <t>権利を取得しようとする者又はその世帯員等のその行う耕作又は養畜の事業に必要な農作業への従事状況</t>
  </si>
  <si>
    <t>（「世帯員等」とは、住居及び生計を一にする親族並びに当該親族の行う耕作又は養畜の事業に従事するその他の２親等内の親族をいいます。）</t>
  </si>
  <si>
    <t>＜農地法第３条第２項第５号関係＞</t>
  </si>
  <si>
    <t>権利を取得しようとする者又はその世帯員等の権利取得後における経営面積の状況（一般）</t>
  </si>
  <si>
    <t>権利取得後において耕作の事業に供する農地の面積の合計</t>
  </si>
  <si>
    <t>（権利を有する農地の面積＋権利を取得しようとする農地の面積）＝</t>
  </si>
  <si>
    <t>(㎡)</t>
  </si>
  <si>
    <t>権利取得後において耕作又は養畜の事業に供する採草放牧地の面積の合計</t>
  </si>
  <si>
    <t>（権利を有する採草放牧地の面積＋権利を取得しようとする採草放牧地の面積）＝</t>
  </si>
  <si>
    <t>＜農地法第３条第２項第７号関係＞</t>
  </si>
  <si>
    <t>周辺地域との関係</t>
  </si>
  <si>
    <t>採草放牧地面積</t>
    <rPh sb="5" eb="7">
      <t>メンセキ</t>
    </rPh>
    <phoneticPr fontId="1"/>
  </si>
  <si>
    <t>所在・地番</t>
    <rPh sb="0" eb="2">
      <t>ショザイ</t>
    </rPh>
    <rPh sb="3" eb="5">
      <t>チバン</t>
    </rPh>
    <phoneticPr fontId="1"/>
  </si>
  <si>
    <t>面積（㎡）</t>
    <rPh sb="0" eb="2">
      <t>メンセキ</t>
    </rPh>
    <phoneticPr fontId="1"/>
  </si>
  <si>
    <t>以</t>
    <rPh sb="0" eb="1">
      <t>イ</t>
    </rPh>
    <phoneticPr fontId="1"/>
  </si>
  <si>
    <t>外</t>
    <rPh sb="0" eb="1">
      <t>ソト</t>
    </rPh>
    <phoneticPr fontId="1"/>
  </si>
  <si>
    <t>土</t>
    <rPh sb="0" eb="1">
      <t>ド</t>
    </rPh>
    <phoneticPr fontId="1"/>
  </si>
  <si>
    <t>　権利を取得しようとする者又はその世帯員等が所有権等を有する農地及び採草放牧地の利用の状況</t>
    <phoneticPr fontId="1"/>
  </si>
  <si>
    <t>畑</t>
    <rPh sb="0" eb="1">
      <t>ハタケ</t>
    </rPh>
    <phoneticPr fontId="1"/>
  </si>
  <si>
    <t>樹園地</t>
    <rPh sb="0" eb="1">
      <t>キ</t>
    </rPh>
    <rPh sb="1" eb="2">
      <t>エン</t>
    </rPh>
    <rPh sb="2" eb="3">
      <t>チ</t>
    </rPh>
    <phoneticPr fontId="1"/>
  </si>
  <si>
    <t>田植機</t>
    <rPh sb="0" eb="2">
      <t>タウ</t>
    </rPh>
    <rPh sb="2" eb="3">
      <t>キ</t>
    </rPh>
    <phoneticPr fontId="1"/>
  </si>
  <si>
    <t>　　　　　　　　　　　　　種類　　　　　　数量</t>
    <rPh sb="21" eb="23">
      <t>スウリョウ</t>
    </rPh>
    <phoneticPr fontId="1"/>
  </si>
  <si>
    <t>年、農業技術修学</t>
    <rPh sb="2" eb="4">
      <t>ノウギョウ</t>
    </rPh>
    <rPh sb="4" eb="6">
      <t>ギジュツ</t>
    </rPh>
    <rPh sb="6" eb="8">
      <t>シュウガク</t>
    </rPh>
    <phoneticPr fontId="1"/>
  </si>
  <si>
    <t>年、その他（</t>
    <rPh sb="0" eb="1">
      <t>ネン</t>
    </rPh>
    <rPh sb="4" eb="5">
      <t>タ</t>
    </rPh>
    <phoneticPr fontId="1"/>
  </si>
  <si>
    <t>人</t>
    <rPh sb="0" eb="1">
      <t>ニン</t>
    </rPh>
    <phoneticPr fontId="1"/>
  </si>
  <si>
    <t>才</t>
    <rPh sb="0" eb="1">
      <t>サイ</t>
    </rPh>
    <phoneticPr fontId="1"/>
  </si>
  <si>
    <t>（1)</t>
  </si>
  <si>
    <t>４　申請事由の詳細（○付き番号で上書き）</t>
    <rPh sb="11" eb="12">
      <t>ツ</t>
    </rPh>
    <rPh sb="13" eb="15">
      <t>バンゴウ</t>
    </rPh>
    <rPh sb="16" eb="18">
      <t>ウワガ</t>
    </rPh>
    <phoneticPr fontId="1"/>
  </si>
  <si>
    <t>　(例えば、農薬の使用方法の違いによる他の耕作事業への影響等について記載)</t>
    <rPh sb="19" eb="20">
      <t>タ</t>
    </rPh>
    <rPh sb="27" eb="29">
      <t>エイキョウ</t>
    </rPh>
    <phoneticPr fontId="1"/>
  </si>
  <si>
    <t>能農委収第</t>
  </si>
  <si>
    <t>号</t>
  </si>
  <si>
    <t>現　況</t>
  </si>
  <si>
    <t>備　　　考</t>
  </si>
  <si>
    <t>地　　目</t>
    <rPh sb="0" eb="1">
      <t>チ</t>
    </rPh>
    <rPh sb="3" eb="4">
      <t>メ</t>
    </rPh>
    <phoneticPr fontId="1"/>
  </si>
  <si>
    <t>様</t>
    <rPh sb="0" eb="1">
      <t>サマ</t>
    </rPh>
    <phoneticPr fontId="1"/>
  </si>
  <si>
    <t>当事者の氏名等</t>
  </si>
  <si>
    <t>許可する土地</t>
  </si>
  <si>
    <t>別表２　修繕費又は改良費の負担に係る特約事項</t>
  </si>
  <si>
    <t>別表３  公課等負担に係る特約事項</t>
  </si>
  <si>
    <t>賃貸人及び賃借人の費用に関する支払区分の内容</t>
  </si>
  <si>
    <t>賃借人の支払額についての賃貸人の償還すべき額及び方法</t>
  </si>
  <si>
    <t>修繕又は改良の工事名</t>
  </si>
  <si>
    <t>公課等の種類</t>
  </si>
  <si>
    <t>負担区分の内容</t>
  </si>
  <si>
    <t>２　対象とする農地    　 (㎡、円）</t>
    <rPh sb="2" eb="4">
      <t>タイショウ</t>
    </rPh>
    <rPh sb="7" eb="9">
      <t>ノウチ</t>
    </rPh>
    <phoneticPr fontId="1"/>
  </si>
  <si>
    <t>借入地</t>
    <rPh sb="0" eb="1">
      <t>シャク</t>
    </rPh>
    <rPh sb="1" eb="2">
      <t>ニュウ</t>
    </rPh>
    <rPh sb="2" eb="3">
      <t>チ</t>
    </rPh>
    <phoneticPr fontId="1"/>
  </si>
  <si>
    <t>（あったら入力）</t>
    <rPh sb="5" eb="7">
      <t>ニュウリョク</t>
    </rPh>
    <phoneticPr fontId="1"/>
  </si>
  <si>
    <t>田</t>
    <rPh sb="0" eb="1">
      <t>タ</t>
    </rPh>
    <phoneticPr fontId="1"/>
  </si>
  <si>
    <t>牧草</t>
    <rPh sb="0" eb="2">
      <t>ボクソウ</t>
    </rPh>
    <phoneticPr fontId="1"/>
  </si>
  <si>
    <t>果樹</t>
    <rPh sb="0" eb="2">
      <t>カジュ</t>
    </rPh>
    <phoneticPr fontId="1"/>
  </si>
  <si>
    <t>農地計</t>
    <rPh sb="0" eb="2">
      <t>ノウチ</t>
    </rPh>
    <rPh sb="2" eb="3">
      <t>ケイ</t>
    </rPh>
    <phoneticPr fontId="1"/>
  </si>
  <si>
    <t>採草放牧地</t>
    <rPh sb="0" eb="2">
      <t>サイソウ</t>
    </rPh>
    <rPh sb="2" eb="4">
      <t>ホウボク</t>
    </rPh>
    <rPh sb="4" eb="5">
      <t>チ</t>
    </rPh>
    <phoneticPr fontId="1"/>
  </si>
  <si>
    <t>貸付地</t>
    <rPh sb="0" eb="2">
      <t>カシツケ</t>
    </rPh>
    <rPh sb="2" eb="3">
      <t>チ</t>
    </rPh>
    <phoneticPr fontId="1"/>
  </si>
  <si>
    <t>農用地計</t>
    <rPh sb="0" eb="3">
      <t>ノウヨウチ</t>
    </rPh>
    <rPh sb="3" eb="4">
      <t>ケイ</t>
    </rPh>
    <phoneticPr fontId="1"/>
  </si>
  <si>
    <t>面　積</t>
  </si>
  <si>
    <t>氏　名</t>
  </si>
  <si>
    <t>許可書・受付簿入力</t>
    <rPh sb="0" eb="3">
      <t>キョカショ</t>
    </rPh>
    <rPh sb="4" eb="7">
      <t>ウケツケボ</t>
    </rPh>
    <rPh sb="7" eb="9">
      <t>ニュウリョク</t>
    </rPh>
    <phoneticPr fontId="1"/>
  </si>
  <si>
    <t>住　所</t>
    <rPh sb="0" eb="1">
      <t>ジュウ</t>
    </rPh>
    <rPh sb="2" eb="3">
      <t>ショ</t>
    </rPh>
    <phoneticPr fontId="1"/>
  </si>
  <si>
    <t>氏　　名</t>
    <rPh sb="0" eb="1">
      <t>シ</t>
    </rPh>
    <rPh sb="3" eb="4">
      <t>メイ</t>
    </rPh>
    <phoneticPr fontId="1"/>
  </si>
  <si>
    <t>受付番号入力</t>
    <rPh sb="0" eb="2">
      <t>ウケツケ</t>
    </rPh>
    <rPh sb="2" eb="4">
      <t>バンゴウ</t>
    </rPh>
    <rPh sb="4" eb="6">
      <t>ニュウリョク</t>
    </rPh>
    <phoneticPr fontId="1"/>
  </si>
  <si>
    <t>申　請　土　地</t>
  </si>
  <si>
    <t>字</t>
  </si>
  <si>
    <t>地番</t>
  </si>
  <si>
    <t>地目</t>
  </si>
  <si>
    <t>　(a)</t>
  </si>
  <si>
    <t>10アール</t>
  </si>
  <si>
    <t>当たりの</t>
  </si>
  <si>
    <t>賃借料　</t>
  </si>
  <si>
    <t>(円)</t>
  </si>
  <si>
    <t>期間</t>
    <rPh sb="0" eb="2">
      <t>キカン</t>
    </rPh>
    <phoneticPr fontId="1"/>
  </si>
  <si>
    <t>１-１</t>
    <phoneticPr fontId="1"/>
  </si>
  <si>
    <t>農地面積</t>
    <phoneticPr fontId="1"/>
  </si>
  <si>
    <t>農地面積</t>
    <phoneticPr fontId="1"/>
  </si>
  <si>
    <t>の</t>
    <phoneticPr fontId="1"/>
  </si>
  <si>
    <t>　なお、「所有地以外の土地」欄の「貸付地」は、農地法第３条第２項第６号の括弧書きに該当する土地です。</t>
    <phoneticPr fontId="1"/>
  </si>
  <si>
    <t>　「非耕作地」には、現に耕作又は養畜の事業に供されていないものについて、筆ごとに面積等を記載するとともに、その状況・理由として、「～であることから条件不利地である」、「賃借人○○が○年間耕作を放棄している」、「～のため○年間休耕中である」等耕作又は養畜の事業に供することができない旨を詳細に記載してください。</t>
    <phoneticPr fontId="1"/>
  </si>
  <si>
    <t>1-２</t>
    <phoneticPr fontId="1"/>
  </si>
  <si>
    <t>　権利を取得しようとする者又はその世帯員等の機械の所有の状況、農作業に従事する者の数等の状況</t>
    <phoneticPr fontId="1"/>
  </si>
  <si>
    <t>（1)</t>
    <phoneticPr fontId="1"/>
  </si>
  <si>
    <t>採　草</t>
    <phoneticPr fontId="1"/>
  </si>
  <si>
    <t>（2)</t>
    <phoneticPr fontId="1"/>
  </si>
  <si>
    <t>（3)</t>
    <phoneticPr fontId="1"/>
  </si>
  <si>
    <t>）</t>
    <phoneticPr fontId="1"/>
  </si>
  <si>
    <t>)</t>
    <phoneticPr fontId="1"/>
  </si>
  <si>
    <t>③　臨時雇用労働力</t>
    <phoneticPr fontId="1"/>
  </si>
  <si>
    <t>④</t>
    <phoneticPr fontId="1"/>
  </si>
  <si>
    <t>（2)</t>
    <phoneticPr fontId="1"/>
  </si>
  <si>
    <t>5-1</t>
    <phoneticPr fontId="1"/>
  </si>
  <si>
    <t>　権利を取得しようとする者又はその世帯員等の権利取得後における耕作又は養畜の事業が、権利を設定し、又は移転しようとする農地又は採草放牧地の周辺の農地又は採草放牧地の農業上の利用に及ぼすことが見込まれる影響を以下に記載してください。</t>
    <phoneticPr fontId="1"/>
  </si>
  <si>
    <t>　(例えば、集落営農や経営体への集積等の取組への支障、農薬の使用方法の違いによる耕作又は養畜の事業への支障等について記載してください。)</t>
    <phoneticPr fontId="1"/>
  </si>
  <si>
    <t>そ</t>
    <phoneticPr fontId="1"/>
  </si>
  <si>
    <t>の</t>
    <phoneticPr fontId="1"/>
  </si>
  <si>
    <t>（㎡）</t>
    <phoneticPr fontId="1"/>
  </si>
  <si>
    <t>簿と異なる場合　</t>
    <phoneticPr fontId="1"/>
  </si>
  <si>
    <t>(kg)</t>
    <phoneticPr fontId="1"/>
  </si>
  <si>
    <t>合計</t>
    <phoneticPr fontId="1"/>
  </si>
  <si>
    <t>㎡）</t>
    <phoneticPr fontId="1"/>
  </si>
  <si>
    <t>(kg)</t>
    <phoneticPr fontId="1"/>
  </si>
  <si>
    <t>ｺﾝﾊﾞｲﾝ</t>
    <phoneticPr fontId="1"/>
  </si>
  <si>
    <t>①</t>
    <phoneticPr fontId="1"/>
  </si>
  <si>
    <t>②</t>
    <phoneticPr fontId="1"/>
  </si>
  <si>
    <t>大字</t>
    <phoneticPr fontId="1"/>
  </si>
  <si>
    <t>10ａ</t>
    <phoneticPr fontId="1"/>
  </si>
  <si>
    <t>自</t>
    <phoneticPr fontId="1"/>
  </si>
  <si>
    <t>賃貸・使用貸借</t>
    <rPh sb="0" eb="2">
      <t>チンタイ</t>
    </rPh>
    <rPh sb="3" eb="5">
      <t>シヨウ</t>
    </rPh>
    <rPh sb="5" eb="7">
      <t>タイシャク</t>
    </rPh>
    <phoneticPr fontId="1"/>
  </si>
  <si>
    <t>？</t>
    <phoneticPr fontId="1"/>
  </si>
  <si>
    <t>申請事由</t>
    <rPh sb="0" eb="2">
      <t>シンセイ</t>
    </rPh>
    <rPh sb="2" eb="4">
      <t>ジユウ</t>
    </rPh>
    <phoneticPr fontId="1"/>
  </si>
  <si>
    <t>種類</t>
    <rPh sb="0" eb="2">
      <t>シュルイ</t>
    </rPh>
    <phoneticPr fontId="1"/>
  </si>
  <si>
    <t>本人</t>
    <rPh sb="0" eb="2">
      <t>ホンニン</t>
    </rPh>
    <phoneticPr fontId="1"/>
  </si>
  <si>
    <t>権利の種類</t>
    <rPh sb="0" eb="2">
      <t>ケンリ</t>
    </rPh>
    <rPh sb="3" eb="5">
      <t>シュルイ</t>
    </rPh>
    <phoneticPr fontId="1"/>
  </si>
  <si>
    <t>別添の入力</t>
    <rPh sb="0" eb="2">
      <t>ベッテン</t>
    </rPh>
    <rPh sb="3" eb="5">
      <t>ニュウリョク</t>
    </rPh>
    <phoneticPr fontId="1"/>
  </si>
  <si>
    <t>住居から借りる土地までの平均距離又は時間　</t>
    <rPh sb="0" eb="2">
      <t>ジュウキョ</t>
    </rPh>
    <rPh sb="4" eb="5">
      <t>カ</t>
    </rPh>
    <phoneticPr fontId="1"/>
  </si>
  <si>
    <t>　「自作地」、「貸付地」及び「借入地」には、現に耕作又は養畜の事業に供されているものの面積を記載してください。</t>
    <phoneticPr fontId="1"/>
  </si>
  <si>
    <t>「大農機具」とは、トラクター、耕うん機、自走式の田植機、コンバイン等です。「家畜」とは、牛、豚、鶏等です。</t>
    <phoneticPr fontId="1"/>
  </si>
  <si>
    <t>経営移譲年金</t>
    <rPh sb="0" eb="2">
      <t>ケイエイ</t>
    </rPh>
    <rPh sb="2" eb="4">
      <t>イジョウ</t>
    </rPh>
    <rPh sb="4" eb="6">
      <t>ネンキン</t>
    </rPh>
    <phoneticPr fontId="1"/>
  </si>
  <si>
    <t>計</t>
  </si>
  <si>
    <t>所　在 ・ 地　番</t>
    <rPh sb="0" eb="1">
      <t>ショ</t>
    </rPh>
    <rPh sb="2" eb="3">
      <t>ザイ</t>
    </rPh>
    <rPh sb="6" eb="7">
      <t>チ</t>
    </rPh>
    <rPh sb="8" eb="9">
      <t>バン</t>
    </rPh>
    <phoneticPr fontId="1"/>
  </si>
  <si>
    <t>能代市農業委員会</t>
    <phoneticPr fontId="1"/>
  </si>
  <si>
    <t>至</t>
    <phoneticPr fontId="1"/>
  </si>
  <si>
    <t>②</t>
    <phoneticPr fontId="1"/>
  </si>
  <si>
    <t>世帯員等その他</t>
    <phoneticPr fontId="1"/>
  </si>
  <si>
    <t>①～③の者の住所地、拠点となる場所等から権利を設定又は移転しようとする土地までの平均距離又は時間　</t>
    <phoneticPr fontId="1"/>
  </si>
  <si>
    <t>権利を取得しようとする者が個人である場合には、その者の農作業経験等の状況</t>
    <phoneticPr fontId="1"/>
  </si>
  <si>
    <t>㎡　・　採草放牧地</t>
    <rPh sb="4" eb="6">
      <t>サイソウ</t>
    </rPh>
    <rPh sb="6" eb="8">
      <t>ホウボク</t>
    </rPh>
    <rPh sb="8" eb="9">
      <t>チ</t>
    </rPh>
    <phoneticPr fontId="1"/>
  </si>
  <si>
    <t>２　許可を受けようとする土地の所在等（土地の登記事項証明書を添付してください。)     　　　　　　　　</t>
    <phoneticPr fontId="1"/>
  </si>
  <si>
    <t xml:space="preserve"> (㎡、円）</t>
    <phoneticPr fontId="1"/>
  </si>
  <si>
    <t>農用地区域</t>
    <rPh sb="0" eb="3">
      <t>ノウヨウチ</t>
    </rPh>
    <rPh sb="3" eb="5">
      <t>クイキ</t>
    </rPh>
    <phoneticPr fontId="1"/>
  </si>
  <si>
    <t>市街化区域</t>
    <rPh sb="0" eb="3">
      <t>シガイカ</t>
    </rPh>
    <rPh sb="3" eb="5">
      <t>クイキ</t>
    </rPh>
    <phoneticPr fontId="1"/>
  </si>
  <si>
    <t xml:space="preserve"> 所有権以外の使用</t>
    <phoneticPr fontId="1"/>
  </si>
  <si>
    <t xml:space="preserve"> 収益権が設定され</t>
    <phoneticPr fontId="1"/>
  </si>
  <si>
    <t xml:space="preserve"> ている場合</t>
    <phoneticPr fontId="1"/>
  </si>
  <si>
    <t>No</t>
    <phoneticPr fontId="1"/>
  </si>
  <si>
    <t>所有地</t>
    <rPh sb="0" eb="3">
      <t>ショユウチ</t>
    </rPh>
    <phoneticPr fontId="1"/>
  </si>
  <si>
    <t>許可書受領者</t>
    <rPh sb="0" eb="2">
      <t>キョカ</t>
    </rPh>
    <rPh sb="2" eb="3">
      <t>ショ</t>
    </rPh>
    <rPh sb="3" eb="6">
      <t>ジュリョウシャ</t>
    </rPh>
    <phoneticPr fontId="1"/>
  </si>
  <si>
    <t>大　字</t>
    <rPh sb="0" eb="1">
      <t>ダイ</t>
    </rPh>
    <rPh sb="2" eb="3">
      <t>ジ</t>
    </rPh>
    <phoneticPr fontId="1"/>
  </si>
  <si>
    <t>小　字</t>
    <phoneticPr fontId="1"/>
  </si>
  <si>
    <t>地　番</t>
    <rPh sb="0" eb="1">
      <t>チ</t>
    </rPh>
    <rPh sb="2" eb="3">
      <t>バン</t>
    </rPh>
    <phoneticPr fontId="1"/>
  </si>
  <si>
    <t>登記簿</t>
    <rPh sb="0" eb="3">
      <t>トウキボ</t>
    </rPh>
    <phoneticPr fontId="1"/>
  </si>
  <si>
    <t>所　在　・　地　番</t>
    <rPh sb="0" eb="1">
      <t>ショ</t>
    </rPh>
    <rPh sb="2" eb="3">
      <t>ザイ</t>
    </rPh>
    <rPh sb="6" eb="7">
      <t>チ</t>
    </rPh>
    <rPh sb="8" eb="9">
      <t>バン</t>
    </rPh>
    <phoneticPr fontId="1"/>
  </si>
  <si>
    <t>地　目</t>
    <rPh sb="0" eb="1">
      <t>チ</t>
    </rPh>
    <rPh sb="2" eb="3">
      <t>メ</t>
    </rPh>
    <phoneticPr fontId="1"/>
  </si>
  <si>
    <t>現　況</t>
    <rPh sb="0" eb="1">
      <t>ウツツ</t>
    </rPh>
    <rPh sb="2" eb="3">
      <t>キョウ</t>
    </rPh>
    <phoneticPr fontId="1"/>
  </si>
  <si>
    <t>10a当たり普通収穫高</t>
    <rPh sb="3" eb="4">
      <t>ア</t>
    </rPh>
    <rPh sb="6" eb="8">
      <t>フツウ</t>
    </rPh>
    <rPh sb="8" eb="9">
      <t>シュウ</t>
    </rPh>
    <phoneticPr fontId="1"/>
  </si>
  <si>
    <t>対価、賃料等の額</t>
    <rPh sb="0" eb="2">
      <t>タイカ</t>
    </rPh>
    <rPh sb="3" eb="5">
      <t>チンリョウ</t>
    </rPh>
    <rPh sb="5" eb="6">
      <t>トウ</t>
    </rPh>
    <rPh sb="7" eb="8">
      <t>ガク</t>
    </rPh>
    <phoneticPr fontId="1"/>
  </si>
  <si>
    <t>（10a当たりの対価）</t>
    <rPh sb="4" eb="5">
      <t>ア</t>
    </rPh>
    <phoneticPr fontId="1"/>
  </si>
  <si>
    <t>　所有者の氏名
　又は名称</t>
    <rPh sb="1" eb="4">
      <t>ショユウシャ</t>
    </rPh>
    <rPh sb="5" eb="7">
      <t>シメイ</t>
    </rPh>
    <phoneticPr fontId="1"/>
  </si>
  <si>
    <t xml:space="preserve"> 現所有者が登記
 簿と異なる場合</t>
    <rPh sb="1" eb="2">
      <t>ゲン</t>
    </rPh>
    <rPh sb="2" eb="5">
      <t>ショユウシャ</t>
    </rPh>
    <rPh sb="6" eb="8">
      <t>トウキ</t>
    </rPh>
    <phoneticPr fontId="1"/>
  </si>
  <si>
    <t>所有権以外の使用収益権が設定されている場合</t>
    <phoneticPr fontId="1"/>
  </si>
  <si>
    <t xml:space="preserve"> 権利者の氏名
 又は名称</t>
    <rPh sb="5" eb="7">
      <t>シメイ</t>
    </rPh>
    <phoneticPr fontId="1"/>
  </si>
  <si>
    <t>農用地区域</t>
    <rPh sb="0" eb="3">
      <t>ノウヨウチ</t>
    </rPh>
    <rPh sb="3" eb="5">
      <t>クイキ</t>
    </rPh>
    <phoneticPr fontId="1"/>
  </si>
  <si>
    <t>その他</t>
    <rPh sb="2" eb="3">
      <t>タ</t>
    </rPh>
    <phoneticPr fontId="1"/>
  </si>
  <si>
    <t>そ　の　他</t>
    <rPh sb="4" eb="5">
      <t>タ</t>
    </rPh>
    <phoneticPr fontId="1"/>
  </si>
  <si>
    <t>合　計</t>
    <phoneticPr fontId="1"/>
  </si>
  <si>
    <t>畑</t>
    <phoneticPr fontId="1"/>
  </si>
  <si>
    <t>（</t>
    <phoneticPr fontId="1"/>
  </si>
  <si>
    <t>内訳 ：</t>
    <phoneticPr fontId="1"/>
  </si>
  <si>
    <t>田</t>
    <rPh sb="0" eb="1">
      <t>タ</t>
    </rPh>
    <phoneticPr fontId="1"/>
  </si>
  <si>
    <t>（１）権利の設定・移転の時期</t>
    <phoneticPr fontId="1"/>
  </si>
  <si>
    <t>資金が必要なため</t>
    <rPh sb="0" eb="2">
      <t>シキン</t>
    </rPh>
    <rPh sb="3" eb="5">
      <t>ヒツヨウ</t>
    </rPh>
    <phoneticPr fontId="1"/>
  </si>
  <si>
    <t>農地保有合理化法人が信託財産を処分する</t>
    <phoneticPr fontId="1"/>
  </si>
  <si>
    <t xml:space="preserve"> 同一世帯内で
 の生前贈与</t>
    <rPh sb="1" eb="3">
      <t>ドウイツ</t>
    </rPh>
    <rPh sb="4" eb="5">
      <t>オビ</t>
    </rPh>
    <rPh sb="5" eb="6">
      <t>ナイ</t>
    </rPh>
    <rPh sb="10" eb="12">
      <t>セイゼン</t>
    </rPh>
    <rPh sb="12" eb="14">
      <t>ゾウヨ</t>
    </rPh>
    <phoneticPr fontId="1"/>
  </si>
  <si>
    <t>項目</t>
    <rPh sb="0" eb="2">
      <t>コウモク</t>
    </rPh>
    <phoneticPr fontId="1"/>
  </si>
  <si>
    <t>経営地</t>
    <rPh sb="0" eb="2">
      <t>ケイエイ</t>
    </rPh>
    <rPh sb="2" eb="3">
      <t>チ</t>
    </rPh>
    <phoneticPr fontId="1"/>
  </si>
  <si>
    <t>単位：㎡</t>
    <rPh sb="0" eb="2">
      <t>タンイ</t>
    </rPh>
    <phoneticPr fontId="1"/>
  </si>
  <si>
    <t>１－１</t>
    <phoneticPr fontId="1"/>
  </si>
  <si>
    <t>所有地</t>
    <rPh sb="0" eb="3">
      <t>ショユウチ</t>
    </rPh>
    <phoneticPr fontId="1"/>
  </si>
  <si>
    <t>本人より聞き取り</t>
    <rPh sb="0" eb="2">
      <t>ホンニン</t>
    </rPh>
    <rPh sb="4" eb="5">
      <t>キ</t>
    </rPh>
    <rPh sb="6" eb="7">
      <t>ト</t>
    </rPh>
    <phoneticPr fontId="1"/>
  </si>
  <si>
    <t>所在 ・ 地番</t>
    <rPh sb="0" eb="2">
      <t>ショザイ</t>
    </rPh>
    <rPh sb="5" eb="7">
      <t>チバン</t>
    </rPh>
    <phoneticPr fontId="1"/>
  </si>
  <si>
    <t>所有地以外</t>
    <rPh sb="0" eb="3">
      <t>ショユウチ</t>
    </rPh>
    <rPh sb="3" eb="5">
      <t>イガイ</t>
    </rPh>
    <phoneticPr fontId="1"/>
  </si>
  <si>
    <t>１－２</t>
    <phoneticPr fontId="1"/>
  </si>
  <si>
    <t>権利を取得しようとする者又はその世帯員等の機械の所有の状況、農作業に従事する者の数等の状況</t>
    <phoneticPr fontId="1"/>
  </si>
  <si>
    <t>（１）作付(予定)作物、作物別の作付面積</t>
    <phoneticPr fontId="1"/>
  </si>
  <si>
    <t>　作付(予定)作物</t>
    <phoneticPr fontId="1"/>
  </si>
  <si>
    <t>　権利取得後の面積(㎡)</t>
    <phoneticPr fontId="1"/>
  </si>
  <si>
    <t>項　目</t>
    <rPh sb="0" eb="1">
      <t>コウ</t>
    </rPh>
    <rPh sb="2" eb="3">
      <t>メ</t>
    </rPh>
    <phoneticPr fontId="1"/>
  </si>
  <si>
    <t>採草放牧地</t>
    <rPh sb="2" eb="4">
      <t>ホウボク</t>
    </rPh>
    <rPh sb="4" eb="5">
      <t>チ</t>
    </rPh>
    <phoneticPr fontId="1"/>
  </si>
  <si>
    <t>（２）大農機具又は家畜</t>
    <rPh sb="3" eb="4">
      <t>ダイ</t>
    </rPh>
    <rPh sb="4" eb="7">
      <t>ノウキグ</t>
    </rPh>
    <rPh sb="7" eb="8">
      <t>マタ</t>
    </rPh>
    <rPh sb="9" eb="11">
      <t>カチク</t>
    </rPh>
    <phoneticPr fontId="1"/>
  </si>
  <si>
    <t>（資金繰りについて）</t>
    <phoneticPr fontId="1"/>
  </si>
  <si>
    <t>（３）農作業に従事する者</t>
    <rPh sb="3" eb="6">
      <t>ノウサギョウ</t>
    </rPh>
    <rPh sb="7" eb="9">
      <t>ジュウジ</t>
    </rPh>
    <rPh sb="11" eb="12">
      <t>モノ</t>
    </rPh>
    <phoneticPr fontId="1"/>
  </si>
  <si>
    <t>　数　量</t>
    <rPh sb="1" eb="2">
      <t>カズ</t>
    </rPh>
    <rPh sb="3" eb="4">
      <t>リョウ</t>
    </rPh>
    <phoneticPr fontId="1"/>
  </si>
  <si>
    <t>　　　　　　　　　　　　　　　 種　類</t>
    <rPh sb="16" eb="17">
      <t>タネ</t>
    </rPh>
    <rPh sb="18" eb="19">
      <t>タグイ</t>
    </rPh>
    <phoneticPr fontId="1"/>
  </si>
  <si>
    <t>②</t>
    <phoneticPr fontId="1"/>
  </si>
  <si>
    <t>③</t>
    <phoneticPr fontId="1"/>
  </si>
  <si>
    <t>権利を取得しようとする者が個人である場合には、その者の農作業経験等の状況</t>
    <phoneticPr fontId="1"/>
  </si>
  <si>
    <t>世帯員等その他</t>
    <phoneticPr fontId="1"/>
  </si>
  <si>
    <t>臨時雇用労働力</t>
    <phoneticPr fontId="1"/>
  </si>
  <si>
    <t>年、</t>
    <phoneticPr fontId="1"/>
  </si>
  <si>
    <t>農業技術修学</t>
    <phoneticPr fontId="1"/>
  </si>
  <si>
    <t>常時雇用している労働力(人)</t>
    <phoneticPr fontId="1"/>
  </si>
  <si>
    <t>（</t>
    <phoneticPr fontId="1"/>
  </si>
  <si>
    <t>）</t>
    <phoneticPr fontId="1"/>
  </si>
  <si>
    <r>
      <t>４　</t>
    </r>
    <r>
      <rPr>
        <sz val="11"/>
        <color rgb="FFFF0000"/>
        <rFont val="ＭＳ Ｐ明朝"/>
        <family val="1"/>
        <charset val="128"/>
      </rPr>
      <t>（権利を取得しようとする者が個人である場合のみ記載）</t>
    </r>
    <phoneticPr fontId="1"/>
  </si>
  <si>
    <t>（１）常時従事している者の氏名</t>
    <phoneticPr fontId="1"/>
  </si>
  <si>
    <t>（２）年齢</t>
    <phoneticPr fontId="1"/>
  </si>
  <si>
    <t>（３）主たる職業</t>
    <phoneticPr fontId="1"/>
  </si>
  <si>
    <t>（４）権利取得者との関係</t>
    <phoneticPr fontId="1"/>
  </si>
  <si>
    <t>申請土地</t>
    <rPh sb="0" eb="2">
      <t>シンセイ</t>
    </rPh>
    <rPh sb="2" eb="4">
      <t>トチ</t>
    </rPh>
    <phoneticPr fontId="1"/>
  </si>
  <si>
    <t>総会議案作成用(議案へ値貼付）</t>
    <rPh sb="0" eb="2">
      <t>ソウカイ</t>
    </rPh>
    <rPh sb="2" eb="4">
      <t>ギアン</t>
    </rPh>
    <rPh sb="4" eb="6">
      <t>サクセイ</t>
    </rPh>
    <rPh sb="6" eb="7">
      <t>ヨウ</t>
    </rPh>
    <rPh sb="8" eb="10">
      <t>ギアン</t>
    </rPh>
    <rPh sb="11" eb="12">
      <t>アタイ</t>
    </rPh>
    <rPh sb="12" eb="14">
      <t>ハリツケ</t>
    </rPh>
    <phoneticPr fontId="1"/>
  </si>
  <si>
    <t>ハガキ住所</t>
    <rPh sb="3" eb="5">
      <t>ジュウショ</t>
    </rPh>
    <phoneticPr fontId="1"/>
  </si>
  <si>
    <r>
      <rPr>
        <b/>
        <sz val="10"/>
        <color rgb="FF0000FF"/>
        <rFont val="ＭＳ Ｐ明朝"/>
        <family val="1"/>
        <charset val="128"/>
      </rPr>
      <t>青太枠</t>
    </r>
    <r>
      <rPr>
        <sz val="10"/>
        <rFont val="ＭＳ Ｐ明朝"/>
        <family val="1"/>
        <charset val="128"/>
      </rPr>
      <t>部分をコピーし、</t>
    </r>
    <r>
      <rPr>
        <b/>
        <sz val="10"/>
        <color rgb="FFFF0000"/>
        <rFont val="ＭＳ Ｐ明朝"/>
        <family val="1"/>
        <charset val="128"/>
      </rPr>
      <t>「受付簿」</t>
    </r>
    <r>
      <rPr>
        <sz val="10"/>
        <rFont val="ＭＳ Ｐ明朝"/>
        <family val="1"/>
        <charset val="128"/>
      </rPr>
      <t>に</t>
    </r>
    <r>
      <rPr>
        <sz val="10"/>
        <color rgb="FFFF0000"/>
        <rFont val="ＭＳ Ｐ明朝"/>
        <family val="1"/>
        <charset val="128"/>
      </rPr>
      <t>「値で貼り付け」</t>
    </r>
    <r>
      <rPr>
        <sz val="10"/>
        <rFont val="ＭＳ Ｐ明朝"/>
        <family val="1"/>
        <charset val="128"/>
      </rPr>
      <t>する</t>
    </r>
    <rPh sb="0" eb="1">
      <t>アオ</t>
    </rPh>
    <rPh sb="1" eb="3">
      <t>フトワク</t>
    </rPh>
    <rPh sb="3" eb="5">
      <t>ブブン</t>
    </rPh>
    <rPh sb="12" eb="14">
      <t>ウケツケ</t>
    </rPh>
    <rPh sb="14" eb="15">
      <t>ボ</t>
    </rPh>
    <rPh sb="18" eb="19">
      <t>アタイ</t>
    </rPh>
    <rPh sb="20" eb="21">
      <t>ハ</t>
    </rPh>
    <rPh sb="22" eb="23">
      <t>ツ</t>
    </rPh>
    <phoneticPr fontId="1"/>
  </si>
  <si>
    <t>（ハガキ封筒差し込みデータ.ｘｌｓへコピー値貼付）</t>
    <rPh sb="22" eb="24">
      <t>ハリツケ</t>
    </rPh>
    <phoneticPr fontId="1"/>
  </si>
  <si>
    <t>耕作面積</t>
    <rPh sb="0" eb="2">
      <t>コウサク</t>
    </rPh>
    <phoneticPr fontId="1"/>
  </si>
  <si>
    <t>家族農従</t>
    <rPh sb="0" eb="2">
      <t>カゾク</t>
    </rPh>
    <phoneticPr fontId="1"/>
  </si>
  <si>
    <t>㎡ 　 　　（内訳：田</t>
    <phoneticPr fontId="1"/>
  </si>
  <si>
    <t>記</t>
  </si>
  <si>
    <t>市町村</t>
  </si>
  <si>
    <t>地　目</t>
  </si>
  <si>
    <t>備　考</t>
  </si>
  <si>
    <t>能代市</t>
  </si>
  <si>
    <t>農地（採草放牧地）賃貸借契約書</t>
    <rPh sb="9" eb="10">
      <t>チン</t>
    </rPh>
    <phoneticPr fontId="1"/>
  </si>
  <si>
    <t>収入</t>
    <phoneticPr fontId="1"/>
  </si>
  <si>
    <t>印紙</t>
    <phoneticPr fontId="1"/>
  </si>
  <si>
    <t>　賃貸人及び賃借人は、農地法の趣旨に則り、この契約書に定めるところにより賃貸借契約を締結する。</t>
  </si>
  <si>
    <t>賃貸人（以下「甲」という。）</t>
    <phoneticPr fontId="1"/>
  </si>
  <si>
    <t>賃借人（以下「乙」という。）</t>
    <phoneticPr fontId="1"/>
  </si>
  <si>
    <t>　賃貸借の目的物</t>
  </si>
  <si>
    <t>　甲は、この契約書に定めるところにより、乙に対して、別表１に記載する土地その他の物件を賃貸する。</t>
  </si>
  <si>
    <t>　賃貸借の期間</t>
  </si>
  <si>
    <t>　借賃の額及び支払期日</t>
  </si>
  <si>
    <t>　借賃の支払猶予</t>
  </si>
  <si>
    <t>　転貸又は譲渡</t>
  </si>
  <si>
    <t>　修繕及び改良</t>
  </si>
  <si>
    <t>　経常費用</t>
  </si>
  <si>
    <t>　目的物の返還及び立毛補償</t>
  </si>
  <si>
    <t>　この賃貸借契約に附随する権利又は義務</t>
  </si>
  <si>
    <t>　契約の変更</t>
  </si>
  <si>
    <t>　その他この契約書に定めのない事項については、甲乙が協議して定める。</t>
  </si>
  <si>
    <t>別表１　土地その他の物件の目録等</t>
  </si>
  <si>
    <t>No</t>
    <phoneticPr fontId="1"/>
  </si>
  <si>
    <t>土地その他の物件の表示</t>
    <phoneticPr fontId="1"/>
  </si>
  <si>
    <t>借賃の額等</t>
    <rPh sb="3" eb="4">
      <t>ガク</t>
    </rPh>
    <rPh sb="4" eb="5">
      <t>トウ</t>
    </rPh>
    <phoneticPr fontId="1"/>
  </si>
  <si>
    <t>地目</t>
    <phoneticPr fontId="1"/>
  </si>
  <si>
    <t>面積</t>
    <rPh sb="0" eb="2">
      <t>メンセキ</t>
    </rPh>
    <phoneticPr fontId="1"/>
  </si>
  <si>
    <t>支払期日</t>
    <phoneticPr fontId="1"/>
  </si>
  <si>
    <t>支払方法</t>
    <rPh sb="2" eb="4">
      <t>ホウホウ</t>
    </rPh>
    <phoneticPr fontId="1"/>
  </si>
  <si>
    <t>（㎡）</t>
    <phoneticPr fontId="1"/>
  </si>
  <si>
    <t>合　　　　計</t>
    <rPh sb="4" eb="5">
      <t>ケイ</t>
    </rPh>
    <phoneticPr fontId="1"/>
  </si>
  <si>
    <t>総額</t>
    <rPh sb="0" eb="2">
      <t>ソウガク</t>
    </rPh>
    <phoneticPr fontId="1"/>
  </si>
  <si>
    <t>（３）契約期間</t>
    <rPh sb="3" eb="5">
      <t>ケイヤク</t>
    </rPh>
    <rPh sb="5" eb="7">
      <t>キカン</t>
    </rPh>
    <phoneticPr fontId="1"/>
  </si>
  <si>
    <t>賃借権</t>
    <rPh sb="0" eb="3">
      <t>チンシャクケン</t>
    </rPh>
    <phoneticPr fontId="1"/>
  </si>
  <si>
    <t>年間）</t>
    <rPh sb="0" eb="2">
      <t>ネンカン</t>
    </rPh>
    <phoneticPr fontId="1"/>
  </si>
  <si>
    <t>設定（期間</t>
    <rPh sb="0" eb="2">
      <t>セッテイ</t>
    </rPh>
    <rPh sb="3" eb="5">
      <t>キカン</t>
    </rPh>
    <phoneticPr fontId="1"/>
  </si>
  <si>
    <t>←</t>
    <phoneticPr fontId="1"/>
  </si>
  <si>
    <t>参　考　終　期</t>
    <rPh sb="0" eb="1">
      <t>サン</t>
    </rPh>
    <rPh sb="2" eb="3">
      <t>コウ</t>
    </rPh>
    <rPh sb="4" eb="5">
      <t>オワ</t>
    </rPh>
    <rPh sb="6" eb="7">
      <t>キ</t>
    </rPh>
    <phoneticPr fontId="1"/>
  </si>
  <si>
    <t>単位</t>
    <rPh sb="0" eb="2">
      <t>タンイ</t>
    </rPh>
    <phoneticPr fontId="1"/>
  </si>
  <si>
    <t>金額 ・ 量</t>
    <rPh sb="0" eb="2">
      <t>キンガク</t>
    </rPh>
    <rPh sb="5" eb="6">
      <t>リョウ</t>
    </rPh>
    <phoneticPr fontId="1"/>
  </si>
  <si>
    <t>開始</t>
    <rPh sb="0" eb="2">
      <t>カイシ</t>
    </rPh>
    <phoneticPr fontId="1"/>
  </si>
  <si>
    <t>終了</t>
    <rPh sb="0" eb="2">
      <t>シュウリョウ</t>
    </rPh>
    <phoneticPr fontId="1"/>
  </si>
  <si>
    <t>支払い方法</t>
    <rPh sb="0" eb="2">
      <t>シハラ</t>
    </rPh>
    <rPh sb="3" eb="5">
      <t>ホウホウ</t>
    </rPh>
    <phoneticPr fontId="1"/>
  </si>
  <si>
    <t>口座振込</t>
    <rPh sb="0" eb="2">
      <t>コウザ</t>
    </rPh>
    <rPh sb="2" eb="4">
      <t>フリコミ</t>
    </rPh>
    <phoneticPr fontId="1"/>
  </si>
  <si>
    <t>現金持参</t>
    <rPh sb="0" eb="2">
      <t>ゲンキン</t>
    </rPh>
    <rPh sb="2" eb="4">
      <t>ジサン</t>
    </rPh>
    <phoneticPr fontId="1"/>
  </si>
  <si>
    <t>持参</t>
    <rPh sb="0" eb="2">
      <t>ジサン</t>
    </rPh>
    <phoneticPr fontId="1"/>
  </si>
  <si>
    <t>（３）目的物の改良は乙が行なうことができる。</t>
    <phoneticPr fontId="1"/>
  </si>
  <si>
    <t>（１）目的物に対する租税は、甲が負担する。</t>
    <phoneticPr fontId="1"/>
  </si>
  <si>
    <t>（２）かんがい排水、土地改良等に必要な経常経費は、原則として乙が負担する。</t>
    <phoneticPr fontId="1"/>
  </si>
  <si>
    <t>（３）農業災害補償法に基づく共済金は、乙が負担する。</t>
    <phoneticPr fontId="1"/>
  </si>
  <si>
    <t>（５）その他目的物の通常の維持保存に要する経常費は、乙が負担する。</t>
    <rPh sb="25" eb="26">
      <t>オツ</t>
    </rPh>
    <phoneticPr fontId="1"/>
  </si>
  <si>
    <t>（４）修繕費又は改良費の負担又は償還は別表２に定めたものを除き、民法及び土地改良法に従う。</t>
    <phoneticPr fontId="1"/>
  </si>
  <si>
    <t>●賃借権の設定を行う農地</t>
  </si>
  <si>
    <t>（４）借賃の支払期日</t>
    <rPh sb="3" eb="5">
      <t>カリチン</t>
    </rPh>
    <rPh sb="6" eb="8">
      <t>シハラ</t>
    </rPh>
    <rPh sb="8" eb="10">
      <t>キジツ</t>
    </rPh>
    <phoneticPr fontId="1"/>
  </si>
  <si>
    <t>（５）支払方法</t>
    <rPh sb="3" eb="5">
      <t>シハラ</t>
    </rPh>
    <rPh sb="5" eb="7">
      <t>ホウホウ</t>
    </rPh>
    <phoneticPr fontId="1"/>
  </si>
  <si>
    <t>賃借権の設定は下記により許可します。</t>
    <rPh sb="0" eb="3">
      <t>チンシャクケン</t>
    </rPh>
    <rPh sb="4" eb="6">
      <t>セッテイ</t>
    </rPh>
    <phoneticPr fontId="1"/>
  </si>
  <si>
    <t>　今回、農地法第３条の規定による賃借権の設定を行う下記の農地については、登記内容と相違ないため、申請に関する全部事項証明の添付を省略いたしますが、期間内において土地の利用に関する紛争が生じた場合は、私たちの責において処理することを確約します。</t>
    <phoneticPr fontId="1"/>
  </si>
  <si>
    <t>設定者</t>
    <phoneticPr fontId="1"/>
  </si>
  <si>
    <t>被設定者</t>
  </si>
  <si>
    <t>許可期間</t>
    <rPh sb="0" eb="2">
      <t>キョカ</t>
    </rPh>
    <rPh sb="2" eb="4">
      <t>キカン</t>
    </rPh>
    <phoneticPr fontId="1"/>
  </si>
  <si>
    <t>注意事項　（契約の自動更新及び解約について）</t>
  </si>
  <si>
    <t>期間が満了した場合は、同一条件で期間の定めのない賃貸借契約の更新が行われたものとみな</t>
    <phoneticPr fontId="1"/>
  </si>
  <si>
    <t>解約するには県知事の許可が必要となる場合もありますのでご相談下さい。</t>
    <phoneticPr fontId="1"/>
  </si>
  <si>
    <t>　されます。(農地法第17条の規定）
　</t>
    <phoneticPr fontId="1"/>
  </si>
  <si>
    <t>貸人　経</t>
    <rPh sb="0" eb="1">
      <t>ヒト</t>
    </rPh>
    <rPh sb="2" eb="3">
      <t>キョウ</t>
    </rPh>
    <phoneticPr fontId="1"/>
  </si>
  <si>
    <t>借人　経</t>
    <rPh sb="0" eb="1">
      <t>シャク</t>
    </rPh>
    <rPh sb="1" eb="2">
      <t>ヒト</t>
    </rPh>
    <rPh sb="3" eb="4">
      <t>キョウ</t>
    </rPh>
    <phoneticPr fontId="1"/>
  </si>
  <si>
    <t>同　意　書</t>
  </si>
  <si>
    <t>　 私共が相続権を有する別紙（申請書）の農地について、次の者を相続人の代表とし、農地法第３条の規定により賃借権を設定することについて同意します。</t>
    <rPh sb="15" eb="17">
      <t>シンセイ</t>
    </rPh>
    <rPh sb="17" eb="18">
      <t>ショ</t>
    </rPh>
    <rPh sb="20" eb="22">
      <t>ノウチ</t>
    </rPh>
    <rPh sb="27" eb="28">
      <t>ツギ</t>
    </rPh>
    <rPh sb="29" eb="30">
      <t>モノ</t>
    </rPh>
    <rPh sb="31" eb="34">
      <t>ソウゾクニン</t>
    </rPh>
    <rPh sb="35" eb="37">
      <t>ダイヒョウ</t>
    </rPh>
    <rPh sb="40" eb="43">
      <t>ノウチホウ</t>
    </rPh>
    <rPh sb="43" eb="44">
      <t>ダイ</t>
    </rPh>
    <rPh sb="45" eb="46">
      <t>ジョウ</t>
    </rPh>
    <rPh sb="47" eb="49">
      <t>キテイ</t>
    </rPh>
    <rPh sb="52" eb="55">
      <t>チンシャクケン</t>
    </rPh>
    <phoneticPr fontId="40"/>
  </si>
  <si>
    <t>貸人の事由</t>
    <rPh sb="0" eb="1">
      <t>カシ</t>
    </rPh>
    <rPh sb="1" eb="2">
      <t>ニン</t>
    </rPh>
    <phoneticPr fontId="1"/>
  </si>
  <si>
    <t>借人の事由</t>
    <rPh sb="0" eb="1">
      <t>カリ</t>
    </rPh>
    <rPh sb="1" eb="2">
      <t>ニン</t>
    </rPh>
    <phoneticPr fontId="1"/>
  </si>
  <si>
    <t>借人の耕作面積</t>
    <rPh sb="0" eb="1">
      <t>カリ</t>
    </rPh>
    <rPh sb="1" eb="2">
      <t>ニン</t>
    </rPh>
    <rPh sb="3" eb="5">
      <t>コウサク</t>
    </rPh>
    <rPh sb="5" eb="7">
      <t>メンセキ</t>
    </rPh>
    <phoneticPr fontId="1"/>
  </si>
  <si>
    <t>　　　　　　　　　　賃借権の設定に関する添付書類の</t>
    <phoneticPr fontId="1"/>
  </si>
  <si>
    <t>　　　　　　　　　　省略についての確約書    　</t>
    <phoneticPr fontId="40"/>
  </si>
  <si>
    <t>備　考</t>
    <phoneticPr fontId="1"/>
  </si>
  <si>
    <t>大字</t>
    <rPh sb="0" eb="2">
      <t>オオアザ</t>
    </rPh>
    <phoneticPr fontId="1"/>
  </si>
  <si>
    <t>氏　名</t>
    <phoneticPr fontId="1"/>
  </si>
  <si>
    <t>賃貸人</t>
    <rPh sb="0" eb="2">
      <t>チンタイ</t>
    </rPh>
    <phoneticPr fontId="1"/>
  </si>
  <si>
    <t>賃借人</t>
    <rPh sb="0" eb="2">
      <t>チンシャク</t>
    </rPh>
    <phoneticPr fontId="1"/>
  </si>
  <si>
    <t>賃貸人の事由</t>
    <rPh sb="0" eb="3">
      <t>チンタイニン</t>
    </rPh>
    <phoneticPr fontId="1"/>
  </si>
  <si>
    <t>賃借人の事由</t>
    <rPh sb="0" eb="2">
      <t>チンシャク</t>
    </rPh>
    <rPh sb="2" eb="3">
      <t>ニン</t>
    </rPh>
    <phoneticPr fontId="1"/>
  </si>
  <si>
    <t>　法人である場合は、住所は主たる事務所の所在地を、氏名は法人の名称及び代表者の氏名をそれぞれ</t>
    <phoneticPr fontId="1"/>
  </si>
  <si>
    <t>記載し、定款又は寄附行為の写しを添付（独立行政法人及び地方公共団体を除く。）してください。ま</t>
    <phoneticPr fontId="1"/>
  </si>
  <si>
    <t>た、農地所有適格法人以外の法人の場合、主たる業務の内容について、５「その他参考となるべき事項」</t>
    <phoneticPr fontId="1"/>
  </si>
  <si>
    <t>に記載してください。ただし、その法人が市町村、農業協同組合、及び農地保有合理化法人にあっては、</t>
    <phoneticPr fontId="1"/>
  </si>
  <si>
    <t>主たる業務の内容は記載する必要はありません。</t>
    <phoneticPr fontId="1"/>
  </si>
  <si>
    <t>　競売、民事調停等による単独行為での権利の設定又は移転である場合は、当該競売、民事調停等を証</t>
    <phoneticPr fontId="1"/>
  </si>
  <si>
    <t>する書面を添付してください。</t>
    <phoneticPr fontId="1"/>
  </si>
  <si>
    <t>　「農地法第３条の規定による許可申請書」（別添）も提出してください。また、権利を取得しようと</t>
    <phoneticPr fontId="1"/>
  </si>
  <si>
    <t>する者が農地所有適格法人である場合には、「農地所有適格法人としての事業等の状況」（別紙）も提</t>
    <phoneticPr fontId="1"/>
  </si>
  <si>
    <t>出してください。</t>
    <phoneticPr fontId="1"/>
  </si>
  <si>
    <t>　農業協同組合に経営を委託するに当たっての権利の設定、移転が使用貸借契約に基づくものである場</t>
    <phoneticPr fontId="1"/>
  </si>
  <si>
    <t>合には「使用貸借による権利」とし、無名契約に基づく場合には「その他使用収益権（経営の委託）」</t>
    <phoneticPr fontId="1"/>
  </si>
  <si>
    <t>と記載すること。</t>
    <phoneticPr fontId="1"/>
  </si>
  <si>
    <t>　３「権利を設定し、又は移転しようとする契約の内容」は、権利を設定又は移転しようとする時期、</t>
    <phoneticPr fontId="1"/>
  </si>
  <si>
    <t>土地の引渡しを受けようとする時期、契約期間等を記載してください。また、水田裏作の目的に供する</t>
    <phoneticPr fontId="1"/>
  </si>
  <si>
    <t>ための権利を設定しようとする場合は、水田裏作として耕作する期間の始期及び終期並びに当該水田の</t>
    <phoneticPr fontId="1"/>
  </si>
  <si>
    <t>表作及び裏作の作付に係る事業の概要を併せて記載してください。</t>
    <phoneticPr fontId="1"/>
  </si>
  <si>
    <t>　不要な文字は抹消してください。</t>
    <phoneticPr fontId="1"/>
  </si>
  <si>
    <t>　各欄が不足するときは、適宜別紙に記載し、添付してください。</t>
    <phoneticPr fontId="1"/>
  </si>
  <si>
    <t xml:space="preserve">  空欄は残さないものとし、該当がない場合は「以下余白」又は斜線等を記入してください。　　</t>
    <phoneticPr fontId="1"/>
  </si>
  <si>
    <t>参加農地所有適格法人への出資</t>
    <rPh sb="2" eb="4">
      <t>ノウチ</t>
    </rPh>
    <rPh sb="4" eb="6">
      <t>ショユウ</t>
    </rPh>
    <rPh sb="6" eb="8">
      <t>テキカク</t>
    </rPh>
    <phoneticPr fontId="1"/>
  </si>
  <si>
    <t>農地保有合理化法人が信託財産を処分</t>
    <phoneticPr fontId="1"/>
  </si>
  <si>
    <t>する</t>
    <phoneticPr fontId="1"/>
  </si>
  <si>
    <t>様式第10号の1</t>
    <phoneticPr fontId="1"/>
  </si>
  <si>
    <t>　契約事項を変更する場合には、その変更事項をこの契約書に明記しなければならない。</t>
    <phoneticPr fontId="1"/>
  </si>
  <si>
    <t>毎年11月末日</t>
    <rPh sb="0" eb="2">
      <t>マイトシ</t>
    </rPh>
    <rPh sb="4" eb="5">
      <t>ガツ</t>
    </rPh>
    <rPh sb="5" eb="7">
      <t>マツジツ</t>
    </rPh>
    <phoneticPr fontId="1"/>
  </si>
  <si>
    <t>備　考</t>
    <phoneticPr fontId="1"/>
  </si>
  <si>
    <t>備　　　　考</t>
    <phoneticPr fontId="1"/>
  </si>
  <si>
    <t>　この契約書は、２通作成して賃貸人及び賃借人がそれぞれ１通を所持し、その写し１通を能代市農業委員会に</t>
    <phoneticPr fontId="1"/>
  </si>
  <si>
    <t>提出する。</t>
    <phoneticPr fontId="1"/>
  </si>
  <si>
    <t>（２）甲又は乙が、賃貸借の期間の満了の１年前から６か月前までの間に、相手方に対して更新しない旨</t>
    <rPh sb="31" eb="32">
      <t>アイダ</t>
    </rPh>
    <phoneticPr fontId="1"/>
  </si>
  <si>
    <t>　乙は、別表１に記載された土地その他の物件に対して、同表に記載された金額の借賃を同表に記載された</t>
    <phoneticPr fontId="1"/>
  </si>
  <si>
    <t>期日までに甲の住所地において支払う（甲の指定口座に振りこむ）ものとする。</t>
    <phoneticPr fontId="1"/>
  </si>
  <si>
    <t>　災害その他やむをえない事由のため、乙が支払期日までに借賃を支払うことができない場合には、甲は相</t>
    <phoneticPr fontId="1"/>
  </si>
  <si>
    <t>当と認められる期日までその支払を猶予する。</t>
    <phoneticPr fontId="1"/>
  </si>
  <si>
    <t>　乙は、本人又はその世帯員等が農地法第２条第２項に掲げる事由により借入地を耕作することができない</t>
    <phoneticPr fontId="1"/>
  </si>
  <si>
    <t>場合に限って、一時転貸することができる。その他の事由により賃借物を転貸し、又は賃借権を譲渡する場</t>
    <phoneticPr fontId="1"/>
  </si>
  <si>
    <t>合には、甲の承諾を得なければならない。</t>
    <phoneticPr fontId="1"/>
  </si>
  <si>
    <t>（１）目的物の修繕及び改良が土地改良法に基づいて行なわれる場合には、同法に定めるところによる。</t>
    <phoneticPr fontId="1"/>
  </si>
  <si>
    <t>（２）目的物の修繕は甲が行なう。ただし、緊急を要する場合その他甲において行なうことができない事由</t>
    <phoneticPr fontId="1"/>
  </si>
  <si>
    <t>　　があるときは、乙が行なうことができる。</t>
    <phoneticPr fontId="1"/>
  </si>
  <si>
    <t>（４）租税以外の公課等で(2)及び(3)以外のものの負担は、別表３に定めるもののほかは、その公課等の支</t>
    <phoneticPr fontId="1"/>
  </si>
  <si>
    <t>　　払義務者が負担する。</t>
    <phoneticPr fontId="1"/>
  </si>
  <si>
    <t>（１）賃貸借契約が終了したときは、乙は、その終了の日から３０日以内に、甲に対して目的物を原状に復</t>
    <phoneticPr fontId="1"/>
  </si>
  <si>
    <t>　　して返還する。ただし、天災地変等の不可抗力又は通常の利用により損失が生じた場合及び修繕又は改</t>
    <phoneticPr fontId="1"/>
  </si>
  <si>
    <t>　　良により変更された場合は、この限りではない。</t>
    <phoneticPr fontId="1"/>
  </si>
  <si>
    <t>（２）契約終了の際目的物の上に乙が甲の承諾をえて植栽した永年性作物がある場合には、甲は、乙の請求</t>
    <phoneticPr fontId="1"/>
  </si>
  <si>
    <t>　　により、これを買い取る。</t>
    <phoneticPr fontId="1"/>
  </si>
  <si>
    <t>　　の通知をしないときは、賃貸借の期間は、従前の期間と同一の期間で更新する。</t>
    <rPh sb="3" eb="5">
      <t>ツウチ</t>
    </rPh>
    <rPh sb="13" eb="16">
      <t>チンタイシャク</t>
    </rPh>
    <rPh sb="17" eb="19">
      <t>キカン</t>
    </rPh>
    <rPh sb="24" eb="26">
      <t>キカン</t>
    </rPh>
    <rPh sb="30" eb="32">
      <t>キカン</t>
    </rPh>
    <rPh sb="33" eb="35">
      <t>コウシン</t>
    </rPh>
    <phoneticPr fontId="1"/>
  </si>
  <si>
    <t>（５）農業への年間従事日数</t>
    <rPh sb="3" eb="5">
      <t>ノウギョウ</t>
    </rPh>
    <rPh sb="7" eb="9">
      <t>ネンカン</t>
    </rPh>
    <rPh sb="9" eb="11">
      <t>ジュウジ</t>
    </rPh>
    <rPh sb="11" eb="13">
      <t>ニッスウ</t>
    </rPh>
    <phoneticPr fontId="1"/>
  </si>
  <si>
    <t>農作業に従事
する者の氏名</t>
    <rPh sb="0" eb="3">
      <t>ノウサギョウ</t>
    </rPh>
    <rPh sb="4" eb="6">
      <t>ジュウジ</t>
    </rPh>
    <rPh sb="9" eb="10">
      <t>モノ</t>
    </rPh>
    <rPh sb="11" eb="13">
      <t>シメイ</t>
    </rPh>
    <phoneticPr fontId="1"/>
  </si>
  <si>
    <t>年齢</t>
    <rPh sb="0" eb="2">
      <t>ネンレイ</t>
    </rPh>
    <phoneticPr fontId="1"/>
  </si>
  <si>
    <t>主たる
職　業</t>
    <rPh sb="0" eb="1">
      <t>シュ</t>
    </rPh>
    <rPh sb="4" eb="5">
      <t>ショク</t>
    </rPh>
    <rPh sb="6" eb="7">
      <t>ギョウ</t>
    </rPh>
    <phoneticPr fontId="1"/>
  </si>
  <si>
    <t>権利関係者との関係
（本人又は世帯員等）</t>
    <rPh sb="0" eb="2">
      <t>ケンリ</t>
    </rPh>
    <rPh sb="2" eb="4">
      <t>カンケイ</t>
    </rPh>
    <rPh sb="4" eb="5">
      <t>シャ</t>
    </rPh>
    <rPh sb="7" eb="9">
      <t>カンケイ</t>
    </rPh>
    <rPh sb="11" eb="13">
      <t>ホンニン</t>
    </rPh>
    <rPh sb="13" eb="14">
      <t>マタ</t>
    </rPh>
    <rPh sb="15" eb="18">
      <t>セタイイン</t>
    </rPh>
    <rPh sb="18" eb="19">
      <t>トウ</t>
    </rPh>
    <phoneticPr fontId="1"/>
  </si>
  <si>
    <t>農業への
年間従事日数</t>
    <rPh sb="0" eb="2">
      <t>ノウギョウ</t>
    </rPh>
    <rPh sb="5" eb="7">
      <t>ネンカン</t>
    </rPh>
    <rPh sb="7" eb="9">
      <t>ジュウジ</t>
    </rPh>
    <rPh sb="9" eb="11">
      <t>ニッスウ</t>
    </rPh>
    <phoneticPr fontId="1"/>
  </si>
  <si>
    <t>備　考</t>
    <rPh sb="0" eb="1">
      <t>ソナエ</t>
    </rPh>
    <rPh sb="2" eb="3">
      <t>コウ</t>
    </rPh>
    <phoneticPr fontId="1"/>
  </si>
  <si>
    <t>（記載要領）</t>
    <rPh sb="1" eb="3">
      <t>キサイ</t>
    </rPh>
    <rPh sb="3" eb="5">
      <t>ヨウリョウ</t>
    </rPh>
    <phoneticPr fontId="1"/>
  </si>
  <si>
    <t>＜農地法第３条第２項第４号関係＞</t>
    <phoneticPr fontId="1"/>
  </si>
  <si>
    <t>（権利を取得しようとする者が個人である場合のみ記載してください。）</t>
    <phoneticPr fontId="1"/>
  </si>
  <si>
    <t>　備考欄には、農作業への従事日数が年間150日に達する者がいない場合に、その農作業に従事する者が、その行う耕作又は養畜の事業に必要な行うべき農作業がある限りこれに従事している場合は○を記載してください。</t>
    <rPh sb="1" eb="3">
      <t>ビコウ</t>
    </rPh>
    <rPh sb="3" eb="4">
      <t>ラン</t>
    </rPh>
    <rPh sb="7" eb="10">
      <t>ノウサギョウ</t>
    </rPh>
    <rPh sb="12" eb="14">
      <t>ジュウジ</t>
    </rPh>
    <rPh sb="14" eb="16">
      <t>ニッスウ</t>
    </rPh>
    <rPh sb="17" eb="19">
      <t>ネンカン</t>
    </rPh>
    <rPh sb="22" eb="23">
      <t>ヒ</t>
    </rPh>
    <rPh sb="24" eb="25">
      <t>タッ</t>
    </rPh>
    <rPh sb="27" eb="28">
      <t>モノ</t>
    </rPh>
    <rPh sb="32" eb="34">
      <t>バアイ</t>
    </rPh>
    <rPh sb="38" eb="41">
      <t>ノウサギョウ</t>
    </rPh>
    <rPh sb="42" eb="44">
      <t>ジュウジ</t>
    </rPh>
    <rPh sb="46" eb="47">
      <t>モノ</t>
    </rPh>
    <rPh sb="51" eb="52">
      <t>オコナ</t>
    </rPh>
    <rPh sb="53" eb="55">
      <t>コウサク</t>
    </rPh>
    <rPh sb="55" eb="56">
      <t>マタ</t>
    </rPh>
    <rPh sb="57" eb="58">
      <t>ヨウ</t>
    </rPh>
    <rPh sb="58" eb="59">
      <t>チク</t>
    </rPh>
    <rPh sb="60" eb="62">
      <t>ジギョウ</t>
    </rPh>
    <rPh sb="63" eb="65">
      <t>ヒツヨウ</t>
    </rPh>
    <rPh sb="66" eb="67">
      <t>オコナ</t>
    </rPh>
    <rPh sb="70" eb="73">
      <t>ノウサギョウ</t>
    </rPh>
    <rPh sb="76" eb="77">
      <t>カギ</t>
    </rPh>
    <rPh sb="81" eb="83">
      <t>ジュウジ</t>
    </rPh>
    <rPh sb="87" eb="89">
      <t>バアイ</t>
    </rPh>
    <rPh sb="92" eb="94">
      <t>キサイ</t>
    </rPh>
    <phoneticPr fontId="1"/>
  </si>
  <si>
    <t>（２）賃借料</t>
    <rPh sb="3" eb="6">
      <t>チンシャクリョウ</t>
    </rPh>
    <phoneticPr fontId="1"/>
  </si>
  <si>
    <t>H30年度許可番号</t>
    <rPh sb="3" eb="5">
      <t>ネンド</t>
    </rPh>
    <rPh sb="4" eb="6">
      <t>キョカ</t>
    </rPh>
    <rPh sb="6" eb="8">
      <t>バンゴウ</t>
    </rPh>
    <phoneticPr fontId="1"/>
  </si>
  <si>
    <t>締切日</t>
    <rPh sb="0" eb="3">
      <t>シメキリビ</t>
    </rPh>
    <phoneticPr fontId="1"/>
  </si>
  <si>
    <t>農地台帳より記載</t>
    <rPh sb="0" eb="2">
      <t>ノウチ</t>
    </rPh>
    <rPh sb="2" eb="4">
      <t>ダイチョウ</t>
    </rPh>
    <rPh sb="6" eb="8">
      <t>キサイ</t>
    </rPh>
    <phoneticPr fontId="1"/>
  </si>
  <si>
    <t>令和　　年　　月　　日</t>
    <rPh sb="4" eb="5">
      <t>ネン</t>
    </rPh>
    <rPh sb="7" eb="8">
      <t>ツキ</t>
    </rPh>
    <rPh sb="10" eb="11">
      <t>ヒ</t>
    </rPh>
    <phoneticPr fontId="40"/>
  </si>
  <si>
    <t>3 -</t>
    <phoneticPr fontId="1"/>
  </si>
  <si>
    <t>（公　印　省　略）</t>
  </si>
  <si>
    <t>能代市農業委員会会長　　平　川　義　市　　様</t>
    <rPh sb="21" eb="22">
      <t>サマ</t>
    </rPh>
    <phoneticPr fontId="1"/>
  </si>
  <si>
    <t>会長　平　川　義　市  様</t>
    <phoneticPr fontId="1"/>
  </si>
  <si>
    <t>会長　平　川　義　市</t>
    <phoneticPr fontId="1"/>
  </si>
  <si>
    <t>無し</t>
  </si>
  <si>
    <t>10ａ当たり</t>
  </si>
  <si>
    <t>②</t>
    <phoneticPr fontId="1"/>
  </si>
  <si>
    <t>⑱</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</si>
</sst>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 "/>
    <numFmt numFmtId="177" formatCode="#,##0_);[Red]\(#,##0\)"/>
    <numFmt numFmtId="178" formatCode="[$-411]ggge&quot;年&quot;m&quot;月&quot;d&quot;日&quot;;@"/>
    <numFmt numFmtId="179" formatCode="#,##0_ ;[Red]\-#,##0\ "/>
    <numFmt numFmtId="180" formatCode="[$-411]ge\.m\.d;@"/>
    <numFmt numFmtId="181" formatCode="&quot;¥&quot;#,##0_);[Red]\(&quot;¥&quot;#,##0\)"/>
    <numFmt numFmtId="182" formatCode="#,##0.00_);[Red]\(#,##0.00\)"/>
    <numFmt numFmtId="183" formatCode="#,##0.00_ "/>
    <numFmt numFmtId="184" formatCode="#,##0&quot;筆&quot;"/>
    <numFmt numFmtId="185" formatCode="#,##0&quot; 円&quot;"/>
    <numFmt numFmtId="186" formatCode="#,##0;\-#,##0;#"/>
    <numFmt numFmtId="187" formatCode="#,##0&quot;年間&quot;"/>
    <numFmt numFmtId="188" formatCode="&quot;令和元年&quot;m&quot;月&quot;d&quot;日&quot;"/>
  </numFmts>
  <fonts count="5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indexed="81"/>
      <name val="ＭＳ Ｐゴシック"/>
      <family val="3"/>
      <charset val="128"/>
    </font>
    <font>
      <b/>
      <sz val="9"/>
      <color indexed="81"/>
      <name val="ＭＳ Ｐゴシック"/>
      <family val="3"/>
      <charset val="128"/>
    </font>
    <font>
      <b/>
      <sz val="9"/>
      <color indexed="10"/>
      <name val="ＭＳ Ｐゴシック"/>
      <family val="3"/>
      <charset val="128"/>
    </font>
    <font>
      <b/>
      <sz val="12"/>
      <color indexed="10"/>
      <name val="ＭＳ Ｐゴシック"/>
      <family val="3"/>
      <charset val="128"/>
    </font>
    <font>
      <b/>
      <sz val="12"/>
      <color indexed="81"/>
      <name val="ＭＳ Ｐゴシック"/>
      <family val="3"/>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name val="ＭＳ Ｐ明朝"/>
      <family val="1"/>
      <charset val="128"/>
    </font>
    <font>
      <b/>
      <sz val="9"/>
      <name val="ＭＳ Ｐ明朝"/>
      <family val="1"/>
      <charset val="128"/>
    </font>
    <font>
      <b/>
      <sz val="6"/>
      <color theme="1"/>
      <name val="ＭＳ Ｐ明朝"/>
      <family val="1"/>
      <charset val="128"/>
    </font>
    <font>
      <b/>
      <sz val="10"/>
      <color theme="1"/>
      <name val="ＭＳ Ｐ明朝"/>
      <family val="1"/>
      <charset val="128"/>
    </font>
    <font>
      <b/>
      <sz val="16"/>
      <color theme="1"/>
      <name val="ＭＳ Ｐ明朝"/>
      <family val="1"/>
      <charset val="128"/>
    </font>
    <font>
      <b/>
      <sz val="11"/>
      <color rgb="FF0070C0"/>
      <name val="ＭＳ Ｐ明朝"/>
      <family val="1"/>
      <charset val="128"/>
    </font>
    <font>
      <sz val="6"/>
      <color theme="1"/>
      <name val="ＭＳ Ｐ明朝"/>
      <family val="1"/>
      <charset val="128"/>
    </font>
    <font>
      <b/>
      <sz val="11"/>
      <color theme="1"/>
      <name val="ＭＳ Ｐ明朝"/>
      <family val="1"/>
      <charset val="128"/>
    </font>
    <font>
      <sz val="11"/>
      <color rgb="FFFF0000"/>
      <name val="ＭＳ Ｐ明朝"/>
      <family val="1"/>
      <charset val="128"/>
    </font>
    <font>
      <b/>
      <sz val="12"/>
      <color theme="1"/>
      <name val="ＭＳ Ｐ明朝"/>
      <family val="1"/>
      <charset val="128"/>
    </font>
    <font>
      <b/>
      <sz val="26"/>
      <color rgb="FFFF0000"/>
      <name val="ＭＳ Ｐ明朝"/>
      <family val="1"/>
      <charset val="128"/>
    </font>
    <font>
      <sz val="26"/>
      <color rgb="FFFF0000"/>
      <name val="ＭＳ Ｐ明朝"/>
      <family val="1"/>
      <charset val="128"/>
    </font>
    <font>
      <b/>
      <sz val="16"/>
      <color rgb="FFFF0000"/>
      <name val="ＭＳ Ｐ明朝"/>
      <family val="1"/>
      <charset val="128"/>
    </font>
    <font>
      <b/>
      <sz val="10"/>
      <color rgb="FFFF0000"/>
      <name val="ＭＳ Ｐ明朝"/>
      <family val="1"/>
      <charset val="128"/>
    </font>
    <font>
      <sz val="7"/>
      <color theme="1"/>
      <name val="ＭＳ Ｐ明朝"/>
      <family val="1"/>
      <charset val="128"/>
    </font>
    <font>
      <sz val="12"/>
      <color theme="1"/>
      <name val="ＭＳ Ｐ明朝"/>
      <family val="1"/>
      <charset val="128"/>
    </font>
    <font>
      <sz val="2"/>
      <color theme="1"/>
      <name val="ＭＳ Ｐ明朝"/>
      <family val="1"/>
      <charset val="128"/>
    </font>
    <font>
      <b/>
      <sz val="20"/>
      <color rgb="FFFF0000"/>
      <name val="ＭＳ Ｐ明朝"/>
      <family val="1"/>
      <charset val="128"/>
    </font>
    <font>
      <b/>
      <sz val="14"/>
      <color theme="1"/>
      <name val="ＭＳ Ｐ明朝"/>
      <family val="1"/>
      <charset val="128"/>
    </font>
    <font>
      <b/>
      <sz val="11"/>
      <color rgb="FFFF0000"/>
      <name val="ＭＳ Ｐ明朝"/>
      <family val="1"/>
      <charset val="128"/>
    </font>
    <font>
      <sz val="10.45"/>
      <name val="ＭＳ 明朝"/>
      <family val="1"/>
      <charset val="128"/>
    </font>
    <font>
      <sz val="10"/>
      <name val="ＭＳ Ｐ明朝"/>
      <family val="1"/>
      <charset val="128"/>
    </font>
    <font>
      <b/>
      <sz val="11"/>
      <name val="ＭＳ Ｐ明朝"/>
      <family val="1"/>
      <charset val="128"/>
    </font>
    <font>
      <b/>
      <sz val="16"/>
      <name val="ＭＳ Ｐ明朝"/>
      <family val="1"/>
      <charset val="128"/>
    </font>
    <font>
      <sz val="10"/>
      <color rgb="FFFF0000"/>
      <name val="ＭＳ Ｐ明朝"/>
      <family val="1"/>
      <charset val="128"/>
    </font>
    <font>
      <b/>
      <sz val="10"/>
      <color rgb="FF0000FF"/>
      <name val="ＭＳ Ｐ明朝"/>
      <family val="1"/>
      <charset val="128"/>
    </font>
    <font>
      <b/>
      <sz val="10.45"/>
      <name val="ＭＳ 明朝"/>
      <family val="1"/>
      <charset val="128"/>
    </font>
    <font>
      <b/>
      <sz val="14"/>
      <name val="ＭＳ 明朝"/>
      <family val="1"/>
      <charset val="128"/>
    </font>
    <font>
      <sz val="11"/>
      <name val="ＭＳ Ｐゴシック"/>
      <family val="3"/>
      <charset val="128"/>
    </font>
    <font>
      <sz val="12"/>
      <color theme="1"/>
      <name val="ＭＳ Ｐゴシック"/>
      <family val="2"/>
      <charset val="128"/>
      <scheme val="minor"/>
    </font>
    <font>
      <sz val="12"/>
      <name val="ＭＳ 明朝"/>
      <family val="1"/>
      <charset val="128"/>
    </font>
    <font>
      <sz val="13"/>
      <color theme="1"/>
      <name val="ＭＳ 明朝"/>
      <family val="1"/>
      <charset val="128"/>
    </font>
    <font>
      <sz val="12"/>
      <color theme="1"/>
      <name val="ＭＳ 明朝"/>
      <family val="1"/>
      <charset val="128"/>
    </font>
    <font>
      <sz val="11"/>
      <color theme="1"/>
      <name val="ＭＳ 明朝"/>
      <family val="1"/>
      <charset val="128"/>
    </font>
    <font>
      <b/>
      <sz val="11"/>
      <color theme="1"/>
      <name val="ＭＳ 明朝"/>
      <family val="1"/>
      <charset val="128"/>
    </font>
    <font>
      <b/>
      <sz val="26"/>
      <color rgb="FFFF0000"/>
      <name val="HGSｺﾞｼｯｸE"/>
      <family val="3"/>
      <charset val="128"/>
    </font>
    <font>
      <b/>
      <sz val="12"/>
      <name val="ＭＳ Ｐ明朝"/>
      <family val="1"/>
      <charset val="128"/>
    </font>
    <font>
      <sz val="11"/>
      <name val="ＭＳ 明朝"/>
      <family val="1"/>
      <charset val="128"/>
    </font>
    <font>
      <b/>
      <sz val="10.5"/>
      <color theme="1"/>
      <name val="ＭＳ 明朝"/>
      <family val="1"/>
      <charset val="128"/>
    </font>
    <font>
      <sz val="11.95"/>
      <name val="ＭＳ 明朝"/>
      <family val="1"/>
      <charset val="128"/>
    </font>
    <font>
      <b/>
      <sz val="16"/>
      <name val="ＭＳ 明朝"/>
      <family val="1"/>
      <charset val="128"/>
    </font>
    <font>
      <sz val="13"/>
      <name val="ＭＳ 明朝"/>
      <family val="1"/>
      <charset val="128"/>
    </font>
    <font>
      <b/>
      <sz val="14"/>
      <color indexed="10"/>
      <name val="ＭＳ Ｐゴシック"/>
      <family val="3"/>
      <charset val="128"/>
    </font>
    <font>
      <b/>
      <sz val="14"/>
      <name val="ＭＳ Ｐ明朝"/>
      <family val="1"/>
      <charset val="128"/>
    </font>
    <font>
      <b/>
      <sz val="11"/>
      <color theme="1"/>
      <name val="ＭＳ Ｐゴシック"/>
      <family val="3"/>
      <charset val="128"/>
    </font>
  </fonts>
  <fills count="8">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FCC99"/>
        <bgColor indexed="64"/>
      </patternFill>
    </fill>
    <fill>
      <patternFill patternType="solid">
        <fgColor rgb="FFCCFFCC"/>
        <bgColor indexed="64"/>
      </patternFill>
    </fill>
  </fills>
  <borders count="14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8"/>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auto="1"/>
      </top>
      <bottom/>
      <diagonal/>
    </border>
    <border>
      <left/>
      <right style="thin">
        <color indexed="64"/>
      </right>
      <top style="thin">
        <color auto="1"/>
      </top>
      <bottom/>
      <diagonal/>
    </border>
    <border>
      <left style="medium">
        <color theme="1"/>
      </left>
      <right/>
      <top style="medium">
        <color theme="1"/>
      </top>
      <bottom style="medium">
        <color theme="1"/>
      </bottom>
      <diagonal/>
    </border>
    <border>
      <left/>
      <right/>
      <top style="thin">
        <color indexed="64"/>
      </top>
      <bottom/>
      <diagonal/>
    </border>
    <border>
      <left/>
      <right/>
      <top/>
      <bottom style="thin">
        <color auto="1"/>
      </bottom>
      <diagonal/>
    </border>
    <border>
      <left/>
      <right style="thin">
        <color indexed="64"/>
      </right>
      <top/>
      <bottom style="thin">
        <color auto="1"/>
      </bottom>
      <diagonal/>
    </border>
    <border>
      <left style="thin">
        <color indexed="64"/>
      </left>
      <right/>
      <top style="thin">
        <color indexed="64"/>
      </top>
      <bottom/>
      <diagonal/>
    </border>
    <border>
      <left/>
      <right/>
      <top style="thin">
        <color indexed="64"/>
      </top>
      <bottom style="thin">
        <color indexed="64"/>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bottom/>
      <diagonal/>
    </border>
    <border>
      <left style="thin">
        <color auto="1"/>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medium">
        <color rgb="FF0000FF"/>
      </top>
      <bottom style="medium">
        <color rgb="FF0000FF"/>
      </bottom>
      <diagonal/>
    </border>
    <border>
      <left style="thin">
        <color rgb="FFFF0000"/>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right style="thin">
        <color indexed="64"/>
      </right>
      <top style="thin">
        <color indexed="64"/>
      </top>
      <bottom style="thin">
        <color indexed="64"/>
      </bottom>
      <diagonal/>
    </border>
    <border>
      <left style="thin">
        <color auto="1"/>
      </left>
      <right style="thin">
        <color indexed="64"/>
      </right>
      <top style="thin">
        <color auto="1"/>
      </top>
      <bottom/>
      <diagonal/>
    </border>
    <border>
      <left style="thin">
        <color rgb="FFFF0000"/>
      </left>
      <right style="thin">
        <color rgb="FFFF0000"/>
      </right>
      <top style="thin">
        <color rgb="FFFF0000"/>
      </top>
      <bottom style="thin">
        <color rgb="FFFF0000"/>
      </bottom>
      <diagonal/>
    </border>
    <border>
      <left style="thin">
        <color rgb="FFFF0000"/>
      </left>
      <right style="thin">
        <color auto="1"/>
      </right>
      <top style="thin">
        <color rgb="FFFF0000"/>
      </top>
      <bottom style="thin">
        <color rgb="FFFF0000"/>
      </bottom>
      <diagonal/>
    </border>
    <border>
      <left style="thin">
        <color auto="1"/>
      </left>
      <right style="thin">
        <color auto="1"/>
      </right>
      <top style="thin">
        <color rgb="FFFF0000"/>
      </top>
      <bottom style="thin">
        <color rgb="FFFF0000"/>
      </bottom>
      <diagonal/>
    </border>
    <border>
      <left style="thin">
        <color auto="1"/>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auto="1"/>
      </left>
      <right/>
      <top style="thin">
        <color rgb="FFFF0000"/>
      </top>
      <bottom style="thin">
        <color auto="1"/>
      </bottom>
      <diagonal/>
    </border>
    <border>
      <left/>
      <right/>
      <top style="thin">
        <color rgb="FFFF0000"/>
      </top>
      <bottom style="thin">
        <color auto="1"/>
      </bottom>
      <diagonal/>
    </border>
    <border>
      <left style="thin">
        <color auto="1"/>
      </left>
      <right style="thin">
        <color auto="1"/>
      </right>
      <top style="thin">
        <color rgb="FFFF0000"/>
      </top>
      <bottom style="thin">
        <color auto="1"/>
      </bottom>
      <diagonal/>
    </border>
    <border>
      <left style="thin">
        <color rgb="FFFF0000"/>
      </left>
      <right style="thin">
        <color auto="1"/>
      </right>
      <top style="thin">
        <color auto="1"/>
      </top>
      <bottom style="thin">
        <color auto="1"/>
      </bottom>
      <diagonal/>
    </border>
    <border>
      <left style="thin">
        <color rgb="FFFF0000"/>
      </left>
      <right/>
      <top style="thin">
        <color auto="1"/>
      </top>
      <bottom style="thin">
        <color auto="1"/>
      </bottom>
      <diagonal/>
    </border>
    <border>
      <left style="thin">
        <color rgb="FFFF0000"/>
      </left>
      <right/>
      <top style="thin">
        <color rgb="FFFF0000"/>
      </top>
      <bottom/>
      <diagonal/>
    </border>
    <border>
      <left style="thin">
        <color rgb="FFFF0000"/>
      </left>
      <right/>
      <top style="thin">
        <color rgb="FFFF0000"/>
      </top>
      <bottom style="thin">
        <color auto="1"/>
      </bottom>
      <diagonal/>
    </border>
    <border>
      <left/>
      <right style="thin">
        <color rgb="FFFF0000"/>
      </right>
      <top style="thin">
        <color rgb="FFFF0000"/>
      </top>
      <bottom style="thin">
        <color auto="1"/>
      </bottom>
      <diagonal/>
    </border>
    <border diagonalDown="1">
      <left style="thin">
        <color auto="1"/>
      </left>
      <right style="thin">
        <color auto="1"/>
      </right>
      <top style="thin">
        <color auto="1"/>
      </top>
      <bottom style="thin">
        <color auto="1"/>
      </bottom>
      <diagonal style="thin">
        <color indexed="64"/>
      </diagonal>
    </border>
    <border>
      <left/>
      <right style="thin">
        <color rgb="FFFF0000"/>
      </right>
      <top/>
      <bottom style="thin">
        <color indexed="64"/>
      </bottom>
      <diagonal/>
    </border>
    <border>
      <left/>
      <right style="thin">
        <color rgb="FFFF0000"/>
      </right>
      <top/>
      <bottom/>
      <diagonal/>
    </border>
    <border>
      <left style="thin">
        <color rgb="FFFF0000"/>
      </left>
      <right/>
      <top/>
      <bottom style="thin">
        <color indexed="64"/>
      </bottom>
      <diagonal/>
    </border>
    <border>
      <left style="thick">
        <color rgb="FF0000FF"/>
      </left>
      <right style="thin">
        <color auto="1"/>
      </right>
      <top style="thick">
        <color rgb="FF0000FF"/>
      </top>
      <bottom style="thick">
        <color rgb="FF0000FF"/>
      </bottom>
      <diagonal/>
    </border>
    <border>
      <left style="thin">
        <color auto="1"/>
      </left>
      <right style="thin">
        <color auto="1"/>
      </right>
      <top style="thick">
        <color rgb="FF0000FF"/>
      </top>
      <bottom style="thick">
        <color rgb="FF0000FF"/>
      </bottom>
      <diagonal/>
    </border>
    <border>
      <left style="thin">
        <color auto="1"/>
      </left>
      <right style="thick">
        <color rgb="FF0000FF"/>
      </right>
      <top style="thick">
        <color rgb="FF0000FF"/>
      </top>
      <bottom style="thick">
        <color rgb="FF0000FF"/>
      </bottom>
      <diagonal/>
    </border>
    <border>
      <left style="medium">
        <color rgb="FF0000FF"/>
      </left>
      <right/>
      <top style="medium">
        <color rgb="FF0000FF"/>
      </top>
      <bottom style="medium">
        <color rgb="FF0000FF"/>
      </bottom>
      <diagonal/>
    </border>
    <border>
      <left/>
      <right style="medium">
        <color rgb="FF0000FF"/>
      </right>
      <top style="medium">
        <color rgb="FF0000FF"/>
      </top>
      <bottom style="medium">
        <color rgb="FF0000FF"/>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dashed">
        <color auto="1"/>
      </left>
      <right/>
      <top style="dashed">
        <color auto="1"/>
      </top>
      <bottom/>
      <diagonal/>
    </border>
    <border>
      <left/>
      <right style="dashed">
        <color auto="1"/>
      </right>
      <top style="dashed">
        <color auto="1"/>
      </top>
      <bottom/>
      <diagonal/>
    </border>
    <border>
      <left style="dashed">
        <color auto="1"/>
      </left>
      <right/>
      <top/>
      <bottom style="dashed">
        <color auto="1"/>
      </bottom>
      <diagonal/>
    </border>
    <border>
      <left/>
      <right style="dashed">
        <color auto="1"/>
      </right>
      <top/>
      <bottom style="dashed">
        <color auto="1"/>
      </bottom>
      <diagonal/>
    </border>
    <border>
      <left/>
      <right/>
      <top style="thin">
        <color auto="1"/>
      </top>
      <bottom/>
      <diagonal/>
    </border>
    <border>
      <left/>
      <right/>
      <top style="thin">
        <color rgb="FFFF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rgb="FFFF0000"/>
      </right>
      <top style="thin">
        <color rgb="FFFF0000"/>
      </top>
      <bottom style="thin">
        <color auto="1"/>
      </bottom>
      <diagonal/>
    </border>
    <border>
      <left style="thin">
        <color rgb="FFFF0000"/>
      </left>
      <right style="thin">
        <color rgb="FFFF0000"/>
      </right>
      <top style="thin">
        <color rgb="FFFF0000"/>
      </top>
      <bottom style="thin">
        <color auto="1"/>
      </bottom>
      <diagonal/>
    </border>
    <border>
      <left style="thin">
        <color rgb="FFFF0000"/>
      </left>
      <right style="thin">
        <color auto="1"/>
      </right>
      <top style="thin">
        <color rgb="FFFF0000"/>
      </top>
      <bottom style="thin">
        <color auto="1"/>
      </bottom>
      <diagonal/>
    </border>
    <border>
      <left/>
      <right style="thin">
        <color rgb="FFFF0000"/>
      </right>
      <top style="thin">
        <color auto="1"/>
      </top>
      <bottom style="thin">
        <color indexed="64"/>
      </bottom>
      <diagonal/>
    </border>
    <border>
      <left/>
      <right style="thin">
        <color theme="1"/>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top/>
      <bottom/>
      <diagonal/>
    </border>
    <border>
      <left/>
      <right style="thin">
        <color theme="1"/>
      </right>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medium">
        <color theme="1"/>
      </right>
      <top style="thin">
        <color indexed="64"/>
      </top>
      <bottom/>
      <diagonal/>
    </border>
    <border>
      <left style="thin">
        <color indexed="64"/>
      </left>
      <right/>
      <top/>
      <bottom/>
      <diagonal/>
    </border>
    <border>
      <left/>
      <right style="thin">
        <color rgb="FFFF0000"/>
      </right>
      <top style="thin">
        <color auto="1"/>
      </top>
      <bottom/>
      <diagonal/>
    </border>
    <border>
      <left style="thin">
        <color rgb="FFFF0000"/>
      </left>
      <right style="thin">
        <color indexed="64"/>
      </right>
      <top/>
      <bottom style="thin">
        <color auto="1"/>
      </bottom>
      <diagonal/>
    </border>
    <border>
      <left style="thin">
        <color rgb="FFFF0000"/>
      </left>
      <right/>
      <top style="thin">
        <color auto="1"/>
      </top>
      <bottom/>
      <diagonal/>
    </border>
    <border>
      <left style="thin">
        <color rgb="FFFF0000"/>
      </left>
      <right style="thin">
        <color indexed="64"/>
      </right>
      <top style="thin">
        <color auto="1"/>
      </top>
      <bottom/>
      <diagonal/>
    </border>
  </borders>
  <cellStyleXfs count="5">
    <xf numFmtId="0" fontId="0" fillId="0" borderId="0">
      <alignment vertical="center"/>
    </xf>
    <xf numFmtId="38" fontId="2" fillId="0" borderId="0" applyFont="0" applyFill="0" applyBorder="0" applyAlignment="0" applyProtection="0">
      <alignment vertical="center"/>
    </xf>
    <xf numFmtId="0" fontId="51" fillId="0" borderId="0"/>
    <xf numFmtId="38" fontId="40" fillId="0" borderId="0" applyFont="0" applyFill="0" applyBorder="0" applyAlignment="0" applyProtection="0"/>
    <xf numFmtId="0" fontId="2" fillId="0" borderId="0">
      <alignment vertical="center"/>
    </xf>
  </cellStyleXfs>
  <cellXfs count="1059">
    <xf numFmtId="0" fontId="0" fillId="0" borderId="0" xfId="0">
      <alignment vertical="center"/>
    </xf>
    <xf numFmtId="0" fontId="0" fillId="0" borderId="0" xfId="0" applyNumberFormat="1">
      <alignment vertical="center"/>
    </xf>
    <xf numFmtId="0" fontId="0" fillId="0" borderId="0" xfId="0" applyNumberFormat="1" applyAlignment="1"/>
    <xf numFmtId="0" fontId="0" fillId="0" borderId="0" xfId="0" applyNumberFormat="1" applyFill="1" applyAlignment="1"/>
    <xf numFmtId="0" fontId="0" fillId="0" borderId="0" xfId="0" applyNumberFormat="1" applyFill="1">
      <alignment vertical="center"/>
    </xf>
    <xf numFmtId="0" fontId="0" fillId="0" borderId="0" xfId="0" applyFill="1">
      <alignment vertical="center"/>
    </xf>
    <xf numFmtId="0" fontId="8" fillId="0" borderId="0" xfId="0" applyFont="1">
      <alignment vertical="center"/>
    </xf>
    <xf numFmtId="0" fontId="8" fillId="0" borderId="1" xfId="0" applyFont="1" applyBorder="1">
      <alignment vertical="center"/>
    </xf>
    <xf numFmtId="0" fontId="8" fillId="0" borderId="1" xfId="0" applyFont="1" applyFill="1" applyBorder="1" applyAlignment="1">
      <alignment horizontal="center" vertical="center"/>
    </xf>
    <xf numFmtId="0" fontId="8" fillId="0" borderId="11" xfId="0" applyFont="1" applyBorder="1">
      <alignment vertical="center"/>
    </xf>
    <xf numFmtId="0" fontId="8" fillId="0" borderId="13" xfId="0" applyFont="1" applyBorder="1">
      <alignment vertical="center"/>
    </xf>
    <xf numFmtId="0" fontId="8" fillId="0" borderId="2" xfId="0" applyFont="1" applyBorder="1">
      <alignment vertical="center"/>
    </xf>
    <xf numFmtId="0" fontId="8" fillId="0" borderId="11" xfId="0" applyFont="1" applyFill="1" applyBorder="1">
      <alignment vertical="center"/>
    </xf>
    <xf numFmtId="0" fontId="8" fillId="0" borderId="12" xfId="0" applyFont="1" applyFill="1" applyBorder="1">
      <alignment vertical="center"/>
    </xf>
    <xf numFmtId="0" fontId="8" fillId="0" borderId="13" xfId="0" applyFont="1" applyFill="1" applyBorder="1">
      <alignment vertical="center"/>
    </xf>
    <xf numFmtId="0" fontId="8" fillId="0" borderId="3" xfId="0" applyFont="1" applyBorder="1">
      <alignment vertical="center"/>
    </xf>
    <xf numFmtId="0" fontId="8" fillId="0" borderId="4" xfId="0" applyFont="1" applyBorder="1">
      <alignment vertical="center"/>
    </xf>
    <xf numFmtId="0" fontId="8" fillId="0" borderId="2" xfId="0" applyFont="1" applyFill="1" applyBorder="1" applyAlignment="1">
      <alignment horizontal="center" vertical="center"/>
    </xf>
    <xf numFmtId="0" fontId="8" fillId="0" borderId="5" xfId="0" applyFont="1" applyFill="1" applyBorder="1">
      <alignment vertical="center"/>
    </xf>
    <xf numFmtId="0" fontId="8" fillId="0" borderId="15" xfId="0" applyFont="1" applyFill="1" applyBorder="1">
      <alignment vertical="center"/>
    </xf>
    <xf numFmtId="0" fontId="8" fillId="0" borderId="6" xfId="0" applyFont="1" applyFill="1" applyBorder="1">
      <alignment vertical="center"/>
    </xf>
    <xf numFmtId="0" fontId="8" fillId="0" borderId="0" xfId="0" applyFont="1" applyProtection="1">
      <alignment vertical="center"/>
    </xf>
    <xf numFmtId="0" fontId="8" fillId="0" borderId="0" xfId="0" applyFont="1" applyAlignment="1">
      <alignment vertical="center"/>
    </xf>
    <xf numFmtId="0" fontId="8" fillId="0" borderId="12" xfId="0" applyFont="1" applyBorder="1">
      <alignment vertical="center"/>
    </xf>
    <xf numFmtId="0" fontId="8" fillId="0" borderId="3" xfId="0" applyFont="1" applyFill="1" applyBorder="1">
      <alignment vertical="center"/>
    </xf>
    <xf numFmtId="0" fontId="8" fillId="0" borderId="0" xfId="0" applyFont="1" applyFill="1" applyAlignment="1" applyProtection="1">
      <alignment vertical="center"/>
    </xf>
    <xf numFmtId="0" fontId="8" fillId="0" borderId="0" xfId="0" applyFont="1" applyFill="1" applyAlignment="1" applyProtection="1">
      <alignment horizontal="right" vertical="center"/>
    </xf>
    <xf numFmtId="0" fontId="8" fillId="0" borderId="0" xfId="0" applyFont="1" applyFill="1" applyProtection="1">
      <alignment vertical="center"/>
    </xf>
    <xf numFmtId="0" fontId="8" fillId="0" borderId="15" xfId="0" applyFont="1" applyBorder="1">
      <alignment vertical="center"/>
    </xf>
    <xf numFmtId="0" fontId="8" fillId="0" borderId="6" xfId="0" applyFont="1" applyBorder="1">
      <alignment vertical="center"/>
    </xf>
    <xf numFmtId="0" fontId="8" fillId="0" borderId="2" xfId="0" applyFont="1" applyBorder="1" applyAlignment="1">
      <alignment horizontal="center" vertical="center"/>
    </xf>
    <xf numFmtId="0" fontId="8" fillId="0" borderId="14" xfId="0" applyFont="1" applyBorder="1">
      <alignment vertical="center"/>
    </xf>
    <xf numFmtId="0" fontId="8" fillId="0" borderId="10" xfId="0" applyFont="1" applyBorder="1">
      <alignment vertical="center"/>
    </xf>
    <xf numFmtId="0" fontId="8" fillId="0" borderId="3" xfId="0" applyFont="1" applyBorder="1" applyAlignment="1">
      <alignment horizontal="center" vertical="center"/>
    </xf>
    <xf numFmtId="0" fontId="8" fillId="0" borderId="5" xfId="0" applyFont="1" applyBorder="1">
      <alignment vertical="center"/>
    </xf>
    <xf numFmtId="0" fontId="8" fillId="0" borderId="3" xfId="0" applyFont="1" applyFill="1" applyBorder="1" applyAlignment="1">
      <alignment horizontal="center" vertical="center"/>
    </xf>
    <xf numFmtId="0" fontId="8" fillId="0" borderId="7" xfId="0" applyFont="1" applyBorder="1">
      <alignment vertical="center"/>
    </xf>
    <xf numFmtId="0" fontId="8" fillId="0" borderId="0" xfId="0" applyFont="1" applyBorder="1">
      <alignment vertical="center"/>
    </xf>
    <xf numFmtId="0" fontId="8" fillId="0" borderId="8" xfId="0" applyFont="1" applyBorder="1">
      <alignment vertical="center"/>
    </xf>
    <xf numFmtId="0" fontId="8" fillId="0" borderId="1" xfId="0" applyFont="1" applyBorder="1" applyAlignment="1">
      <alignment horizontal="center" vertical="center"/>
    </xf>
    <xf numFmtId="0" fontId="8" fillId="0" borderId="0" xfId="0" applyFont="1" applyBorder="1" applyAlignment="1">
      <alignment vertical="center"/>
    </xf>
    <xf numFmtId="0" fontId="8" fillId="0" borderId="4" xfId="0" applyFont="1" applyBorder="1" applyAlignment="1">
      <alignment horizontal="center" vertical="center"/>
    </xf>
    <xf numFmtId="0" fontId="8" fillId="0" borderId="4" xfId="0" applyFont="1" applyFill="1" applyBorder="1" applyAlignment="1">
      <alignment horizontal="center" vertical="center"/>
    </xf>
    <xf numFmtId="0" fontId="8" fillId="0" borderId="9" xfId="0" applyFont="1" applyBorder="1">
      <alignment vertical="center"/>
    </xf>
    <xf numFmtId="0" fontId="8" fillId="0" borderId="4" xfId="0" applyFont="1" applyFill="1" applyBorder="1">
      <alignment vertical="center"/>
    </xf>
    <xf numFmtId="0" fontId="8" fillId="0" borderId="7" xfId="0" applyFont="1" applyBorder="1" applyAlignment="1">
      <alignment vertical="center"/>
    </xf>
    <xf numFmtId="0" fontId="11" fillId="0" borderId="0" xfId="0" applyFont="1" applyBorder="1" applyAlignment="1">
      <alignment vertical="center"/>
    </xf>
    <xf numFmtId="0" fontId="11" fillId="0" borderId="8" xfId="0" applyFont="1" applyBorder="1" applyAlignment="1">
      <alignment vertical="center"/>
    </xf>
    <xf numFmtId="0" fontId="10" fillId="0" borderId="2" xfId="0" applyFont="1" applyBorder="1">
      <alignment vertical="center"/>
    </xf>
    <xf numFmtId="0" fontId="10" fillId="0" borderId="8" xfId="0" applyFont="1" applyBorder="1">
      <alignment vertical="center"/>
    </xf>
    <xf numFmtId="0" fontId="10" fillId="0" borderId="3" xfId="0" applyFont="1" applyBorder="1">
      <alignment vertical="center"/>
    </xf>
    <xf numFmtId="0" fontId="8" fillId="0" borderId="0" xfId="0" applyFont="1" applyAlignment="1">
      <alignment vertical="center" wrapText="1"/>
    </xf>
    <xf numFmtId="0" fontId="8" fillId="0" borderId="11" xfId="0" applyFont="1" applyFill="1" applyBorder="1" applyAlignment="1">
      <alignment horizontal="center" vertical="center"/>
    </xf>
    <xf numFmtId="0" fontId="8" fillId="0" borderId="12" xfId="0" applyFont="1" applyFill="1" applyBorder="1" applyAlignment="1">
      <alignment vertical="center"/>
    </xf>
    <xf numFmtId="0" fontId="8" fillId="0" borderId="13" xfId="0" applyFont="1" applyFill="1" applyBorder="1" applyAlignment="1">
      <alignment horizontal="center" vertical="center"/>
    </xf>
    <xf numFmtId="0" fontId="8" fillId="0" borderId="9" xfId="0" applyFont="1" applyFill="1" applyBorder="1">
      <alignment vertical="center"/>
    </xf>
    <xf numFmtId="0" fontId="8" fillId="0" borderId="14" xfId="0" applyFont="1" applyFill="1" applyBorder="1">
      <alignment vertical="center"/>
    </xf>
    <xf numFmtId="0" fontId="8" fillId="0" borderId="10" xfId="0" applyFont="1" applyFill="1" applyBorder="1">
      <alignment vertical="center"/>
    </xf>
    <xf numFmtId="0" fontId="8" fillId="0" borderId="0" xfId="0" applyFont="1" applyAlignment="1"/>
    <xf numFmtId="0" fontId="8" fillId="0" borderId="11" xfId="0" applyFont="1" applyBorder="1" applyAlignment="1"/>
    <xf numFmtId="0" fontId="8" fillId="0" borderId="12" xfId="0" applyFont="1" applyBorder="1" applyAlignment="1"/>
    <xf numFmtId="0" fontId="8" fillId="0" borderId="13" xfId="0" applyFont="1" applyBorder="1" applyAlignment="1"/>
    <xf numFmtId="0" fontId="8" fillId="0" borderId="2" xfId="0" applyFont="1" applyBorder="1" applyAlignment="1"/>
    <xf numFmtId="0" fontId="8" fillId="0" borderId="15" xfId="0" applyFont="1" applyBorder="1" applyAlignment="1"/>
    <xf numFmtId="0" fontId="8" fillId="0" borderId="3" xfId="0" applyFont="1" applyBorder="1" applyAlignment="1"/>
    <xf numFmtId="0" fontId="8" fillId="0" borderId="3" xfId="0" applyFont="1" applyFill="1" applyBorder="1" applyAlignment="1">
      <alignment horizontal="center"/>
    </xf>
    <xf numFmtId="0" fontId="8" fillId="0" borderId="0" xfId="0" applyFont="1" applyFill="1">
      <alignment vertical="center"/>
    </xf>
    <xf numFmtId="0" fontId="8" fillId="0" borderId="0" xfId="0" applyFont="1" applyFill="1" applyAlignment="1"/>
    <xf numFmtId="0" fontId="8" fillId="0" borderId="2" xfId="0" applyFont="1" applyFill="1" applyBorder="1" applyAlignment="1"/>
    <xf numFmtId="0" fontId="8" fillId="0" borderId="15" xfId="0" applyFont="1" applyFill="1" applyBorder="1" applyAlignment="1"/>
    <xf numFmtId="0" fontId="8" fillId="0" borderId="0" xfId="0" applyFont="1" applyFill="1" applyAlignment="1">
      <alignment vertical="top"/>
    </xf>
    <xf numFmtId="56" fontId="8" fillId="0" borderId="0" xfId="0" quotePrefix="1" applyNumberFormat="1" applyFont="1" applyFill="1" applyAlignment="1">
      <alignment horizontal="left"/>
    </xf>
    <xf numFmtId="0" fontId="8" fillId="0" borderId="0" xfId="0" quotePrefix="1" applyNumberFormat="1" applyFont="1" applyFill="1" applyAlignment="1">
      <alignment horizontal="right"/>
    </xf>
    <xf numFmtId="0" fontId="8" fillId="0" borderId="0" xfId="0" applyNumberFormat="1" applyFont="1" applyFill="1" applyAlignment="1"/>
    <xf numFmtId="0" fontId="8" fillId="0" borderId="0" xfId="0" applyNumberFormat="1" applyFont="1" applyFill="1">
      <alignment vertical="center"/>
    </xf>
    <xf numFmtId="0" fontId="8" fillId="0" borderId="12" xfId="0" applyNumberFormat="1" applyFont="1" applyFill="1" applyBorder="1" applyAlignment="1"/>
    <xf numFmtId="0" fontId="8" fillId="0" borderId="13" xfId="0" applyNumberFormat="1" applyFont="1" applyFill="1" applyBorder="1" applyAlignment="1"/>
    <xf numFmtId="0" fontId="8" fillId="0" borderId="5" xfId="0" applyNumberFormat="1" applyFont="1" applyFill="1" applyBorder="1" applyAlignment="1"/>
    <xf numFmtId="0" fontId="8" fillId="0" borderId="15" xfId="0" applyNumberFormat="1" applyFont="1" applyFill="1" applyBorder="1" applyAlignment="1"/>
    <xf numFmtId="0" fontId="8" fillId="0" borderId="6" xfId="0" applyNumberFormat="1" applyFont="1" applyFill="1" applyBorder="1" applyAlignment="1"/>
    <xf numFmtId="0" fontId="8" fillId="0" borderId="9" xfId="0" applyNumberFormat="1" applyFont="1" applyFill="1" applyBorder="1" applyAlignment="1"/>
    <xf numFmtId="0" fontId="8" fillId="0" borderId="14" xfId="0" applyNumberFormat="1" applyFont="1" applyFill="1" applyBorder="1" applyAlignment="1"/>
    <xf numFmtId="0" fontId="8" fillId="0" borderId="10" xfId="0" applyNumberFormat="1" applyFont="1" applyFill="1" applyBorder="1" applyAlignment="1"/>
    <xf numFmtId="0" fontId="8" fillId="0" borderId="0" xfId="0" applyNumberFormat="1" applyFont="1" applyFill="1" applyBorder="1">
      <alignment vertical="center"/>
    </xf>
    <xf numFmtId="0" fontId="8" fillId="0" borderId="0" xfId="0" applyFont="1" applyFill="1" applyBorder="1">
      <alignment vertical="center"/>
    </xf>
    <xf numFmtId="0" fontId="8" fillId="0" borderId="0" xfId="0" applyNumberFormat="1" applyFont="1" applyFill="1" applyBorder="1" applyAlignment="1"/>
    <xf numFmtId="0" fontId="8" fillId="0" borderId="0" xfId="0" applyNumberFormat="1" applyFont="1" applyFill="1" applyAlignment="1">
      <alignment horizontal="left" vertical="top"/>
    </xf>
    <xf numFmtId="0" fontId="11" fillId="0" borderId="0" xfId="0" applyNumberFormat="1" applyFont="1" applyFill="1" applyAlignment="1"/>
    <xf numFmtId="0" fontId="8" fillId="0" borderId="0" xfId="0" applyNumberFormat="1" applyFont="1" applyFill="1" applyAlignment="1">
      <alignment horizontal="left"/>
    </xf>
    <xf numFmtId="0" fontId="8" fillId="0" borderId="0" xfId="0" applyNumberFormat="1" applyFont="1" applyFill="1" applyAlignment="1">
      <alignment horizontal="left" vertical="center"/>
    </xf>
    <xf numFmtId="0" fontId="8" fillId="0" borderId="0" xfId="0" applyFont="1" applyAlignment="1">
      <alignment wrapText="1"/>
    </xf>
    <xf numFmtId="58" fontId="8" fillId="0" borderId="0" xfId="0" applyNumberFormat="1" applyFont="1" applyFill="1">
      <alignment vertical="center"/>
    </xf>
    <xf numFmtId="0" fontId="8" fillId="0" borderId="0" xfId="0" applyFont="1" applyFill="1" applyAlignment="1">
      <alignment vertical="center"/>
    </xf>
    <xf numFmtId="0" fontId="8" fillId="0" borderId="0" xfId="0" applyFont="1" applyFill="1" applyAlignment="1">
      <alignment horizontal="distributed" vertical="center"/>
    </xf>
    <xf numFmtId="0" fontId="8" fillId="0" borderId="0" xfId="0" applyFont="1" applyFill="1" applyAlignment="1">
      <alignment horizontal="left" vertical="center"/>
    </xf>
    <xf numFmtId="0" fontId="12" fillId="0" borderId="0" xfId="0" applyFont="1" applyFill="1" applyAlignment="1">
      <alignment vertical="center"/>
    </xf>
    <xf numFmtId="0" fontId="14" fillId="0" borderId="0" xfId="0" applyFont="1" applyAlignment="1">
      <alignment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0" fontId="16" fillId="0" borderId="0" xfId="0" applyFont="1" applyAlignment="1">
      <alignment vertical="center"/>
    </xf>
    <xf numFmtId="0" fontId="17" fillId="0" borderId="0" xfId="0" applyFont="1" applyFill="1" applyBorder="1" applyAlignment="1">
      <alignment horizontal="center" vertical="center"/>
    </xf>
    <xf numFmtId="0" fontId="18" fillId="0" borderId="0" xfId="0" applyFont="1">
      <alignment vertical="center"/>
    </xf>
    <xf numFmtId="0" fontId="8" fillId="0" borderId="0" xfId="0" applyFont="1" applyFill="1" applyBorder="1" applyAlignment="1">
      <alignment horizontal="left" vertical="center"/>
    </xf>
    <xf numFmtId="0" fontId="20" fillId="0" borderId="0" xfId="0" applyFont="1">
      <alignment vertical="center"/>
    </xf>
    <xf numFmtId="0" fontId="22" fillId="0" borderId="0" xfId="0" applyFont="1">
      <alignment vertical="center"/>
    </xf>
    <xf numFmtId="0" fontId="23" fillId="0" borderId="0" xfId="0" applyFont="1">
      <alignment vertical="center"/>
    </xf>
    <xf numFmtId="0" fontId="8" fillId="0" borderId="0" xfId="0" applyFont="1" applyAlignment="1">
      <alignment vertical="top"/>
    </xf>
    <xf numFmtId="0" fontId="8" fillId="0" borderId="0" xfId="0" applyNumberFormat="1" applyFont="1" applyAlignment="1"/>
    <xf numFmtId="0" fontId="8" fillId="0" borderId="0" xfId="0" applyNumberFormat="1" applyFont="1">
      <alignment vertical="center"/>
    </xf>
    <xf numFmtId="0" fontId="8" fillId="0" borderId="0" xfId="0" applyNumberFormat="1" applyFont="1" applyAlignment="1">
      <alignment vertical="top"/>
    </xf>
    <xf numFmtId="0" fontId="8" fillId="0" borderId="0" xfId="0" applyNumberFormat="1" applyFont="1" applyBorder="1" applyAlignment="1"/>
    <xf numFmtId="0" fontId="11" fillId="0" borderId="0" xfId="0" applyNumberFormat="1" applyFont="1" applyAlignment="1">
      <alignment vertical="top"/>
    </xf>
    <xf numFmtId="0" fontId="11" fillId="0" borderId="0" xfId="0" applyNumberFormat="1" applyFont="1" applyBorder="1" applyAlignment="1">
      <alignment vertical="top"/>
    </xf>
    <xf numFmtId="0" fontId="20" fillId="0" borderId="0" xfId="0" applyFont="1" applyFill="1">
      <alignment vertical="center"/>
    </xf>
    <xf numFmtId="0" fontId="9" fillId="0" borderId="0" xfId="0" applyFont="1" applyBorder="1">
      <alignment vertical="center"/>
    </xf>
    <xf numFmtId="0" fontId="8" fillId="0" borderId="0" xfId="0" applyNumberFormat="1" applyFont="1" applyFill="1" applyBorder="1" applyAlignment="1">
      <alignment vertical="center"/>
    </xf>
    <xf numFmtId="0" fontId="13" fillId="0" borderId="0" xfId="0" applyFont="1" applyFill="1" applyBorder="1" applyAlignment="1"/>
    <xf numFmtId="0" fontId="21" fillId="0" borderId="0" xfId="0" applyFont="1" applyFill="1" applyBorder="1" applyAlignment="1">
      <alignment vertical="center"/>
    </xf>
    <xf numFmtId="0" fontId="12" fillId="0" borderId="0" xfId="0" applyFont="1" applyFill="1" applyAlignment="1"/>
    <xf numFmtId="0" fontId="8" fillId="0" borderId="0" xfId="0" applyFont="1" applyAlignment="1">
      <alignment horizontal="center" vertical="center"/>
    </xf>
    <xf numFmtId="0" fontId="8" fillId="0" borderId="0" xfId="0" quotePrefix="1" applyFont="1" applyAlignment="1">
      <alignment horizontal="left" vertical="center"/>
    </xf>
    <xf numFmtId="0" fontId="28" fillId="0" borderId="0" xfId="0" applyFont="1" applyFill="1" applyBorder="1">
      <alignment vertical="center"/>
    </xf>
    <xf numFmtId="0" fontId="8" fillId="3" borderId="0" xfId="0" applyFont="1" applyFill="1">
      <alignment vertical="center"/>
    </xf>
    <xf numFmtId="0" fontId="20" fillId="3" borderId="0" xfId="0" applyFont="1" applyFill="1">
      <alignment vertical="center"/>
    </xf>
    <xf numFmtId="0" fontId="24" fillId="3" borderId="0" xfId="0" quotePrefix="1" applyFont="1" applyFill="1" applyAlignment="1">
      <alignment horizontal="left" vertical="center"/>
    </xf>
    <xf numFmtId="181" fontId="8" fillId="0" borderId="41" xfId="0" applyNumberFormat="1" applyFont="1" applyFill="1" applyBorder="1" applyAlignment="1">
      <alignment vertical="center"/>
    </xf>
    <xf numFmtId="181" fontId="8" fillId="0" borderId="42" xfId="0" applyNumberFormat="1" applyFont="1" applyFill="1" applyBorder="1" applyAlignment="1">
      <alignment vertical="center"/>
    </xf>
    <xf numFmtId="0" fontId="16" fillId="0" borderId="0" xfId="0" applyFont="1" applyFill="1" applyBorder="1" applyAlignment="1" applyProtection="1">
      <alignment horizontal="center" vertical="center"/>
      <protection locked="0"/>
    </xf>
    <xf numFmtId="0" fontId="10" fillId="0" borderId="0" xfId="0" applyFont="1" applyFill="1" applyAlignment="1">
      <alignment vertical="top"/>
    </xf>
    <xf numFmtId="0" fontId="9" fillId="0" borderId="0" xfId="0" applyFont="1" applyFill="1" applyAlignment="1">
      <alignment vertical="top"/>
    </xf>
    <xf numFmtId="0" fontId="9" fillId="0" borderId="0" xfId="0" applyFont="1" applyFill="1" applyAlignment="1"/>
    <xf numFmtId="0" fontId="11" fillId="0" borderId="0" xfId="0" applyNumberFormat="1" applyFont="1" applyFill="1" applyAlignment="1">
      <alignment horizontal="left"/>
    </xf>
    <xf numFmtId="0" fontId="9" fillId="0" borderId="0" xfId="0" applyNumberFormat="1" applyFont="1" applyFill="1" applyAlignment="1"/>
    <xf numFmtId="0" fontId="8" fillId="0" borderId="45" xfId="0" applyFont="1" applyBorder="1">
      <alignment vertical="center"/>
    </xf>
    <xf numFmtId="0" fontId="8" fillId="2" borderId="36" xfId="0" applyFont="1" applyFill="1" applyBorder="1">
      <alignment vertical="center"/>
    </xf>
    <xf numFmtId="0" fontId="8" fillId="0" borderId="0" xfId="0" quotePrefix="1" applyFont="1" applyFill="1" applyAlignment="1">
      <alignment vertical="top"/>
    </xf>
    <xf numFmtId="0" fontId="8" fillId="0" borderId="0" xfId="0" applyNumberFormat="1" applyFont="1" applyBorder="1" applyAlignment="1">
      <alignment vertical="center"/>
    </xf>
    <xf numFmtId="0" fontId="8" fillId="6" borderId="0" xfId="0" applyFont="1" applyFill="1">
      <alignment vertical="center"/>
    </xf>
    <xf numFmtId="0" fontId="8" fillId="0" borderId="5"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0" xfId="0" applyFont="1" applyFill="1" applyAlignment="1">
      <alignment horizontal="right" vertical="center"/>
    </xf>
    <xf numFmtId="0" fontId="27" fillId="0" borderId="0" xfId="0" applyFont="1" applyFill="1">
      <alignment vertical="center"/>
    </xf>
    <xf numFmtId="0" fontId="27" fillId="0" borderId="0" xfId="0" applyFont="1" applyFill="1" applyAlignment="1">
      <alignment vertical="center"/>
    </xf>
    <xf numFmtId="0" fontId="27" fillId="0" borderId="0" xfId="0" applyFont="1">
      <alignment vertical="center"/>
    </xf>
    <xf numFmtId="0" fontId="27" fillId="0" borderId="0" xfId="0" applyFont="1" applyFill="1" applyAlignment="1">
      <alignment horizontal="center" vertical="center"/>
    </xf>
    <xf numFmtId="0" fontId="27" fillId="0" borderId="0" xfId="0" applyFont="1" applyFill="1" applyAlignment="1">
      <alignment horizontal="distributed" vertical="center"/>
    </xf>
    <xf numFmtId="0" fontId="0" fillId="0" borderId="0" xfId="0" applyNumberFormat="1" applyAlignment="1">
      <alignment vertical="top"/>
    </xf>
    <xf numFmtId="0" fontId="8" fillId="0" borderId="0" xfId="0" quotePrefix="1" applyNumberFormat="1" applyFont="1" applyFill="1" applyAlignment="1">
      <alignment horizontal="right" vertical="top"/>
    </xf>
    <xf numFmtId="0" fontId="8" fillId="0" borderId="0" xfId="0" applyNumberFormat="1" applyFont="1" applyFill="1" applyAlignment="1">
      <alignment vertical="top"/>
    </xf>
    <xf numFmtId="0" fontId="0" fillId="0" borderId="0" xfId="0" applyFill="1" applyAlignment="1">
      <alignment vertical="top"/>
    </xf>
    <xf numFmtId="0" fontId="0" fillId="0" borderId="0" xfId="0" applyAlignment="1">
      <alignment vertical="top"/>
    </xf>
    <xf numFmtId="0" fontId="8" fillId="0" borderId="14" xfId="0" applyNumberFormat="1" applyFont="1" applyFill="1" applyBorder="1" applyAlignment="1">
      <alignment vertical="top"/>
    </xf>
    <xf numFmtId="0" fontId="8" fillId="0" borderId="5" xfId="0" applyNumberFormat="1" applyFont="1" applyFill="1" applyBorder="1" applyAlignment="1">
      <alignment vertical="top"/>
    </xf>
    <xf numFmtId="0" fontId="8" fillId="0" borderId="15" xfId="0" applyFont="1" applyFill="1" applyBorder="1" applyAlignment="1">
      <alignment vertical="top"/>
    </xf>
    <xf numFmtId="0" fontId="8" fillId="0" borderId="15" xfId="0" applyNumberFormat="1" applyFont="1" applyFill="1" applyBorder="1" applyAlignment="1">
      <alignment vertical="top"/>
    </xf>
    <xf numFmtId="0" fontId="8" fillId="0" borderId="6" xfId="0" applyFont="1" applyFill="1" applyBorder="1" applyAlignment="1">
      <alignment vertical="top"/>
    </xf>
    <xf numFmtId="0" fontId="9" fillId="0" borderId="15" xfId="0" applyNumberFormat="1" applyFont="1" applyFill="1" applyBorder="1" applyAlignment="1">
      <alignment vertical="top"/>
    </xf>
    <xf numFmtId="0" fontId="8" fillId="0" borderId="6" xfId="0" applyNumberFormat="1" applyFont="1" applyFill="1" applyBorder="1" applyAlignment="1">
      <alignment vertical="top"/>
    </xf>
    <xf numFmtId="0" fontId="8" fillId="0" borderId="7" xfId="0" applyFont="1" applyFill="1" applyBorder="1" applyAlignment="1">
      <alignment vertical="top"/>
    </xf>
    <xf numFmtId="0" fontId="8" fillId="0" borderId="0" xfId="0" applyNumberFormat="1" applyFont="1" applyFill="1" applyBorder="1" applyAlignment="1">
      <alignment vertical="top"/>
    </xf>
    <xf numFmtId="0" fontId="8" fillId="0" borderId="8" xfId="0" applyFont="1" applyFill="1" applyBorder="1" applyAlignment="1">
      <alignment vertical="top"/>
    </xf>
    <xf numFmtId="0" fontId="9" fillId="0" borderId="0" xfId="0" applyNumberFormat="1" applyFont="1" applyFill="1" applyBorder="1" applyAlignment="1">
      <alignment vertical="top"/>
    </xf>
    <xf numFmtId="0" fontId="8" fillId="0" borderId="8" xfId="0" applyNumberFormat="1" applyFont="1" applyFill="1" applyBorder="1" applyAlignment="1">
      <alignment vertical="top"/>
    </xf>
    <xf numFmtId="0" fontId="8" fillId="0" borderId="9" xfId="0" applyFont="1" applyFill="1" applyBorder="1" applyAlignment="1">
      <alignment vertical="top"/>
    </xf>
    <xf numFmtId="0" fontId="8" fillId="0" borderId="14" xfId="0" applyFont="1" applyFill="1" applyBorder="1" applyAlignment="1">
      <alignment vertical="top"/>
    </xf>
    <xf numFmtId="0" fontId="8" fillId="0" borderId="10" xfId="0" applyNumberFormat="1" applyFont="1" applyFill="1" applyBorder="1" applyAlignment="1">
      <alignment vertical="top"/>
    </xf>
    <xf numFmtId="0" fontId="8" fillId="0" borderId="14" xfId="0" applyNumberFormat="1" applyFont="1" applyFill="1" applyBorder="1" applyAlignment="1">
      <alignment horizontal="left" vertical="top"/>
    </xf>
    <xf numFmtId="0" fontId="8" fillId="0" borderId="14" xfId="0" applyFont="1" applyFill="1" applyBorder="1" applyAlignment="1">
      <alignment horizontal="left" vertical="top"/>
    </xf>
    <xf numFmtId="0" fontId="8" fillId="0" borderId="10" xfId="0" applyFont="1" applyFill="1" applyBorder="1" applyAlignment="1">
      <alignment vertical="top"/>
    </xf>
    <xf numFmtId="0" fontId="9" fillId="0" borderId="14" xfId="0" applyNumberFormat="1" applyFont="1" applyFill="1" applyBorder="1" applyAlignment="1">
      <alignment vertical="top"/>
    </xf>
    <xf numFmtId="0" fontId="8" fillId="0" borderId="0" xfId="0" quotePrefix="1" applyFont="1" applyAlignment="1">
      <alignment horizontal="left" vertical="top"/>
    </xf>
    <xf numFmtId="56" fontId="8" fillId="0" borderId="0" xfId="0" quotePrefix="1" applyNumberFormat="1" applyFont="1" applyFill="1" applyAlignment="1">
      <alignment horizontal="left" vertical="top"/>
    </xf>
    <xf numFmtId="0" fontId="9" fillId="0" borderId="0" xfId="0" applyNumberFormat="1" applyFont="1" applyFill="1" applyAlignment="1">
      <alignment vertical="top"/>
    </xf>
    <xf numFmtId="0" fontId="8" fillId="0" borderId="0" xfId="0" applyFont="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lignment vertical="center"/>
    </xf>
    <xf numFmtId="0" fontId="8" fillId="0" borderId="0" xfId="0" applyFont="1" applyAlignment="1">
      <alignment horizontal="right" vertical="center"/>
    </xf>
    <xf numFmtId="0" fontId="19" fillId="0" borderId="0" xfId="0" applyFont="1" applyAlignment="1">
      <alignment vertical="top" wrapText="1"/>
    </xf>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45" xfId="0" applyFont="1" applyBorder="1" applyAlignment="1">
      <alignment horizontal="center" vertical="center"/>
    </xf>
    <xf numFmtId="0" fontId="8" fillId="0" borderId="0" xfId="0" applyFont="1" applyAlignment="1">
      <alignment horizontal="center" vertical="center"/>
    </xf>
    <xf numFmtId="0" fontId="8" fillId="0" borderId="12" xfId="0" applyFont="1" applyFill="1" applyBorder="1" applyAlignment="1">
      <alignment horizontal="center" vertical="center"/>
    </xf>
    <xf numFmtId="0" fontId="8" fillId="0" borderId="0" xfId="0" applyNumberFormat="1" applyFont="1" applyFill="1" applyAlignment="1">
      <alignment horizontal="center" vertical="center"/>
    </xf>
    <xf numFmtId="0" fontId="8" fillId="0" borderId="0" xfId="0" applyNumberFormat="1" applyFont="1" applyFill="1" applyBorder="1" applyAlignment="1">
      <alignment horizontal="center" vertical="center"/>
    </xf>
    <xf numFmtId="3" fontId="33" fillId="0" borderId="39" xfId="0" applyNumberFormat="1" applyFont="1" applyBorder="1" applyAlignment="1">
      <alignment horizontal="center"/>
    </xf>
    <xf numFmtId="0" fontId="9" fillId="0" borderId="39" xfId="0" applyFont="1" applyBorder="1">
      <alignment vertical="center"/>
    </xf>
    <xf numFmtId="0" fontId="33" fillId="0" borderId="31" xfId="0" applyFont="1" applyBorder="1" applyAlignment="1"/>
    <xf numFmtId="0" fontId="33" fillId="0" borderId="31" xfId="0" applyFont="1" applyBorder="1" applyAlignment="1">
      <alignment horizontal="center"/>
    </xf>
    <xf numFmtId="3" fontId="33" fillId="0" borderId="31" xfId="0" applyNumberFormat="1" applyFont="1" applyBorder="1" applyAlignment="1">
      <alignment horizontal="center"/>
    </xf>
    <xf numFmtId="3" fontId="33" fillId="0" borderId="3" xfId="0" applyNumberFormat="1" applyFont="1" applyBorder="1" applyAlignment="1">
      <alignment horizontal="center"/>
    </xf>
    <xf numFmtId="0" fontId="9" fillId="0" borderId="3" xfId="0" applyFont="1" applyBorder="1">
      <alignment vertical="center"/>
    </xf>
    <xf numFmtId="0" fontId="33" fillId="0" borderId="32" xfId="0" applyFont="1" applyBorder="1" applyAlignment="1">
      <alignment horizontal="center"/>
    </xf>
    <xf numFmtId="3" fontId="33" fillId="0" borderId="32" xfId="0" applyNumberFormat="1" applyFont="1" applyBorder="1" applyAlignment="1">
      <alignment horizontal="center"/>
    </xf>
    <xf numFmtId="0" fontId="9" fillId="0" borderId="3" xfId="0" applyFont="1" applyBorder="1" applyAlignment="1">
      <alignment horizontal="center" vertical="center"/>
    </xf>
    <xf numFmtId="0" fontId="33" fillId="0" borderId="32" xfId="0" applyFont="1" applyBorder="1" applyAlignment="1"/>
    <xf numFmtId="0" fontId="33" fillId="0" borderId="32" xfId="0" applyFont="1" applyBorder="1" applyAlignment="1">
      <alignment horizontal="right"/>
    </xf>
    <xf numFmtId="3" fontId="33" fillId="0" borderId="4" xfId="0" applyNumberFormat="1" applyFont="1" applyBorder="1" applyAlignment="1">
      <alignment horizontal="right"/>
    </xf>
    <xf numFmtId="0" fontId="9" fillId="0" borderId="4" xfId="0" applyFont="1" applyBorder="1">
      <alignment vertical="center"/>
    </xf>
    <xf numFmtId="0" fontId="8" fillId="0" borderId="0" xfId="0" quotePrefix="1" applyFont="1" applyBorder="1" applyAlignment="1">
      <alignment horizontal="center" vertical="center"/>
    </xf>
    <xf numFmtId="0" fontId="8" fillId="0" borderId="46" xfId="0" applyFont="1" applyBorder="1">
      <alignment vertical="center"/>
    </xf>
    <xf numFmtId="0" fontId="8" fillId="0" borderId="78" xfId="0" applyFont="1" applyBorder="1" applyAlignment="1">
      <alignment horizontal="center" vertical="center"/>
    </xf>
    <xf numFmtId="0" fontId="31" fillId="0" borderId="0" xfId="0" applyFont="1" applyBorder="1" applyAlignment="1">
      <alignment vertical="center"/>
    </xf>
    <xf numFmtId="0" fontId="8" fillId="0" borderId="46" xfId="0" applyFont="1" applyBorder="1" applyAlignment="1">
      <alignment horizontal="right" vertical="center"/>
    </xf>
    <xf numFmtId="0" fontId="12" fillId="0" borderId="65" xfId="0" applyFont="1" applyFill="1" applyBorder="1" applyAlignment="1">
      <alignment horizontal="center" vertical="center" shrinkToFit="1"/>
    </xf>
    <xf numFmtId="0" fontId="9" fillId="0" borderId="0" xfId="0" applyFont="1" applyBorder="1" applyAlignment="1">
      <alignment vertical="center"/>
    </xf>
    <xf numFmtId="0" fontId="20" fillId="0" borderId="0" xfId="0" applyFont="1" applyAlignment="1">
      <alignment vertical="center"/>
    </xf>
    <xf numFmtId="0" fontId="8" fillId="0" borderId="45" xfId="0" applyFont="1" applyBorder="1" applyAlignment="1">
      <alignment horizontal="right" vertical="center"/>
    </xf>
    <xf numFmtId="49" fontId="8" fillId="0" borderId="0" xfId="0" applyNumberFormat="1" applyFont="1" applyAlignment="1">
      <alignment vertical="center"/>
    </xf>
    <xf numFmtId="0" fontId="8" fillId="0" borderId="45" xfId="0" applyNumberFormat="1" applyFont="1" applyFill="1" applyBorder="1" applyAlignment="1"/>
    <xf numFmtId="0" fontId="29" fillId="3" borderId="0" xfId="0" applyFont="1" applyFill="1" applyBorder="1">
      <alignment vertical="center"/>
    </xf>
    <xf numFmtId="0" fontId="29" fillId="0" borderId="0" xfId="0" applyFont="1" applyFill="1" applyBorder="1">
      <alignment vertical="center"/>
    </xf>
    <xf numFmtId="0" fontId="9" fillId="0" borderId="0" xfId="0" applyFont="1" applyFill="1" applyBorder="1">
      <alignment vertical="center"/>
    </xf>
    <xf numFmtId="0" fontId="9" fillId="0" borderId="30" xfId="0" applyFont="1" applyFill="1" applyBorder="1">
      <alignment vertical="center"/>
    </xf>
    <xf numFmtId="0" fontId="9" fillId="0" borderId="0" xfId="0" applyFont="1">
      <alignment vertical="center"/>
    </xf>
    <xf numFmtId="0" fontId="9" fillId="0" borderId="0" xfId="0" applyNumberFormat="1" applyFont="1">
      <alignment vertical="center"/>
    </xf>
    <xf numFmtId="0" fontId="9" fillId="0" borderId="29" xfId="0" applyFont="1" applyBorder="1" applyAlignment="1">
      <alignment horizontal="right" vertical="center"/>
    </xf>
    <xf numFmtId="0" fontId="9" fillId="0" borderId="30" xfId="0" applyFont="1" applyBorder="1" applyAlignment="1">
      <alignment vertical="center"/>
    </xf>
    <xf numFmtId="0" fontId="9" fillId="0" borderId="0" xfId="0" applyFont="1" applyBorder="1" applyAlignment="1">
      <alignment horizontal="center"/>
    </xf>
    <xf numFmtId="0" fontId="9" fillId="0" borderId="30" xfId="0" applyFont="1" applyBorder="1">
      <alignment vertical="center"/>
    </xf>
    <xf numFmtId="0" fontId="9" fillId="0" borderId="29" xfId="0" applyFont="1" applyBorder="1">
      <alignment vertical="center"/>
    </xf>
    <xf numFmtId="0" fontId="9" fillId="4" borderId="0" xfId="0" quotePrefix="1" applyFont="1" applyFill="1" applyBorder="1" applyAlignment="1">
      <alignment horizontal="left" vertical="center"/>
    </xf>
    <xf numFmtId="0" fontId="9" fillId="4" borderId="0" xfId="0" applyFont="1" applyFill="1" applyBorder="1">
      <alignment vertical="center"/>
    </xf>
    <xf numFmtId="0" fontId="9" fillId="0" borderId="29" xfId="0" quotePrefix="1" applyFont="1" applyBorder="1" applyAlignment="1">
      <alignment horizontal="center" vertical="center"/>
    </xf>
    <xf numFmtId="0" fontId="9" fillId="0" borderId="0" xfId="0" applyFont="1" applyAlignment="1">
      <alignment horizontal="center" vertical="center"/>
    </xf>
    <xf numFmtId="0" fontId="9" fillId="0" borderId="0" xfId="0" applyFont="1" applyBorder="1" applyAlignment="1">
      <alignment horizontal="center" vertical="top"/>
    </xf>
    <xf numFmtId="0" fontId="9" fillId="0" borderId="30" xfId="0" applyFont="1" applyBorder="1" applyAlignment="1">
      <alignment horizontal="center" vertical="center"/>
    </xf>
    <xf numFmtId="177" fontId="36" fillId="0" borderId="0" xfId="0" applyNumberFormat="1" applyFont="1" applyAlignment="1">
      <alignment vertical="center"/>
    </xf>
    <xf numFmtId="0" fontId="29" fillId="0" borderId="25" xfId="0" applyFont="1" applyFill="1" applyBorder="1">
      <alignment vertical="center"/>
    </xf>
    <xf numFmtId="0" fontId="8" fillId="0" borderId="26" xfId="0" applyFont="1" applyFill="1" applyBorder="1">
      <alignment vertical="center"/>
    </xf>
    <xf numFmtId="0" fontId="8" fillId="0" borderId="27" xfId="0" applyFont="1" applyFill="1" applyBorder="1">
      <alignment vertical="center"/>
    </xf>
    <xf numFmtId="0" fontId="9" fillId="0" borderId="29" xfId="0" applyFont="1" applyBorder="1" applyAlignment="1">
      <alignment horizontal="center" vertical="center"/>
    </xf>
    <xf numFmtId="0" fontId="9" fillId="0" borderId="28" xfId="0" applyFont="1" applyBorder="1">
      <alignment vertical="center"/>
    </xf>
    <xf numFmtId="0" fontId="9" fillId="0" borderId="53" xfId="0" applyFont="1" applyBorder="1">
      <alignment vertical="center"/>
    </xf>
    <xf numFmtId="0" fontId="9" fillId="0" borderId="54" xfId="0" applyFont="1" applyBorder="1">
      <alignment vertical="center"/>
    </xf>
    <xf numFmtId="180" fontId="9" fillId="0" borderId="90" xfId="0" applyNumberFormat="1" applyFont="1" applyBorder="1" applyAlignment="1">
      <alignment horizontal="center" vertical="center" shrinkToFit="1"/>
    </xf>
    <xf numFmtId="0" fontId="15" fillId="0" borderId="91" xfId="0" applyFont="1" applyFill="1" applyBorder="1" applyAlignment="1" applyProtection="1">
      <alignment horizontal="center" vertical="center" shrinkToFit="1"/>
      <protection locked="0"/>
    </xf>
    <xf numFmtId="0" fontId="9" fillId="0" borderId="91" xfId="0" applyFont="1" applyBorder="1" applyAlignment="1">
      <alignment horizontal="center" vertical="center" shrinkToFit="1"/>
    </xf>
    <xf numFmtId="0" fontId="9" fillId="0" borderId="92" xfId="0" applyFont="1" applyFill="1" applyBorder="1" applyAlignment="1" applyProtection="1">
      <alignment horizontal="left" vertical="center" shrinkToFit="1"/>
    </xf>
    <xf numFmtId="0" fontId="8" fillId="2" borderId="93" xfId="0" applyFont="1" applyFill="1" applyBorder="1">
      <alignment vertical="center"/>
    </xf>
    <xf numFmtId="0" fontId="8" fillId="2" borderId="94" xfId="0" applyFont="1" applyFill="1" applyBorder="1">
      <alignment vertical="center"/>
    </xf>
    <xf numFmtId="0" fontId="8" fillId="0" borderId="63" xfId="0" applyFont="1" applyFill="1" applyBorder="1">
      <alignment vertical="center"/>
    </xf>
    <xf numFmtId="184" fontId="19" fillId="6" borderId="26" xfId="0" applyNumberFormat="1" applyFont="1" applyFill="1" applyBorder="1" applyAlignment="1">
      <alignment horizontal="center" vertical="center"/>
    </xf>
    <xf numFmtId="184" fontId="19" fillId="6" borderId="0" xfId="0" applyNumberFormat="1" applyFont="1" applyFill="1" applyBorder="1" applyAlignment="1" applyProtection="1">
      <alignment horizontal="center" vertical="center"/>
      <protection locked="0"/>
    </xf>
    <xf numFmtId="184" fontId="19" fillId="6" borderId="53" xfId="0" applyNumberFormat="1" applyFont="1" applyFill="1" applyBorder="1" applyAlignment="1" applyProtection="1">
      <alignment horizontal="center" vertical="center"/>
      <protection locked="0"/>
    </xf>
    <xf numFmtId="0" fontId="32" fillId="6" borderId="25" xfId="0" applyFont="1" applyFill="1" applyBorder="1" applyAlignment="1">
      <alignment horizontal="center" vertical="center"/>
    </xf>
    <xf numFmtId="0" fontId="32" fillId="6" borderId="29" xfId="0" applyFont="1" applyFill="1" applyBorder="1" applyAlignment="1">
      <alignment horizontal="center" vertical="center"/>
    </xf>
    <xf numFmtId="0" fontId="32" fillId="6" borderId="28" xfId="0" applyFont="1" applyFill="1" applyBorder="1" applyAlignment="1">
      <alignment horizontal="center" vertical="center"/>
    </xf>
    <xf numFmtId="4" fontId="8" fillId="0" borderId="12" xfId="0" applyNumberFormat="1" applyFont="1" applyFill="1" applyBorder="1" applyAlignment="1">
      <alignment vertical="center" shrinkToFit="1"/>
    </xf>
    <xf numFmtId="0" fontId="8" fillId="0" borderId="0" xfId="0" applyNumberFormat="1" applyFont="1" applyFill="1" applyBorder="1" applyAlignment="1">
      <alignment horizontal="center"/>
    </xf>
    <xf numFmtId="0" fontId="8" fillId="0" borderId="68" xfId="0" applyNumberFormat="1" applyFont="1" applyFill="1" applyBorder="1" applyAlignment="1"/>
    <xf numFmtId="0" fontId="8" fillId="0" borderId="61" xfId="0" applyFont="1" applyFill="1" applyBorder="1">
      <alignment vertical="center"/>
    </xf>
    <xf numFmtId="0" fontId="8" fillId="0" borderId="61" xfId="0" applyNumberFormat="1" applyFont="1" applyFill="1" applyBorder="1" applyAlignment="1"/>
    <xf numFmtId="0" fontId="8" fillId="0" borderId="62" xfId="0" applyNumberFormat="1" applyFont="1" applyFill="1" applyBorder="1" applyAlignment="1"/>
    <xf numFmtId="0" fontId="8" fillId="0" borderId="46" xfId="0" applyNumberFormat="1" applyFont="1" applyFill="1" applyBorder="1" applyAlignment="1"/>
    <xf numFmtId="0" fontId="8" fillId="2" borderId="36" xfId="0" applyFont="1" applyFill="1" applyBorder="1" applyAlignment="1">
      <alignment horizontal="center" vertical="center"/>
    </xf>
    <xf numFmtId="49" fontId="8" fillId="2" borderId="36" xfId="0" applyNumberFormat="1" applyFont="1" applyFill="1" applyBorder="1" applyAlignment="1">
      <alignment horizontal="center" vertical="center"/>
    </xf>
    <xf numFmtId="177" fontId="8" fillId="2" borderId="36" xfId="0" applyNumberFormat="1" applyFont="1" applyFill="1" applyBorder="1" applyAlignment="1">
      <alignment horizontal="center" vertical="center"/>
    </xf>
    <xf numFmtId="0" fontId="25" fillId="4" borderId="0" xfId="0" quotePrefix="1" applyFont="1" applyFill="1" applyBorder="1" applyAlignment="1">
      <alignment horizontal="left" vertical="center"/>
    </xf>
    <xf numFmtId="0" fontId="8" fillId="0" borderId="70" xfId="0" applyFont="1" applyFill="1" applyBorder="1" applyAlignment="1">
      <alignment horizontal="center" vertical="center"/>
    </xf>
    <xf numFmtId="0" fontId="0" fillId="0" borderId="0" xfId="0" applyAlignment="1"/>
    <xf numFmtId="0" fontId="0" fillId="0" borderId="0" xfId="0" applyAlignment="1">
      <alignment horizontal="center"/>
    </xf>
    <xf numFmtId="0" fontId="41" fillId="0" borderId="0" xfId="0" applyFont="1" applyAlignment="1"/>
    <xf numFmtId="0" fontId="42" fillId="0" borderId="0" xfId="0" applyFont="1" applyAlignment="1"/>
    <xf numFmtId="0" fontId="43" fillId="0" borderId="0" xfId="0" applyFont="1" applyAlignment="1">
      <alignment horizontal="center"/>
    </xf>
    <xf numFmtId="0" fontId="43" fillId="0" borderId="0" xfId="0" applyFont="1" applyAlignment="1"/>
    <xf numFmtId="0" fontId="0" fillId="0" borderId="99" xfId="0" applyBorder="1" applyAlignment="1"/>
    <xf numFmtId="0" fontId="0" fillId="0" borderId="99" xfId="0" applyBorder="1" applyAlignment="1">
      <alignment horizontal="center"/>
    </xf>
    <xf numFmtId="0" fontId="45" fillId="0" borderId="0" xfId="0" applyFont="1" applyFill="1">
      <alignment vertical="center"/>
    </xf>
    <xf numFmtId="0" fontId="16" fillId="0" borderId="0" xfId="0" applyFont="1" applyFill="1" applyAlignment="1">
      <alignment vertical="center"/>
    </xf>
    <xf numFmtId="179" fontId="27" fillId="0" borderId="46" xfId="1" applyNumberFormat="1" applyFont="1" applyFill="1" applyBorder="1" applyAlignment="1">
      <alignment horizontal="center" vertical="center"/>
    </xf>
    <xf numFmtId="0" fontId="45" fillId="0" borderId="0" xfId="0" applyFont="1">
      <alignment vertical="center"/>
    </xf>
    <xf numFmtId="0" fontId="45" fillId="0" borderId="0" xfId="0" applyFont="1" applyFill="1" applyBorder="1">
      <alignment vertical="center"/>
    </xf>
    <xf numFmtId="0" fontId="49" fillId="0" borderId="0" xfId="0" applyFont="1" applyFill="1">
      <alignment vertical="center"/>
    </xf>
    <xf numFmtId="0" fontId="45" fillId="0" borderId="0" xfId="0" quotePrefix="1" applyFont="1" applyFill="1" applyAlignment="1">
      <alignment horizontal="left" vertical="center"/>
    </xf>
    <xf numFmtId="0" fontId="45" fillId="0" borderId="0" xfId="0" applyFont="1" applyAlignment="1">
      <alignment vertical="center"/>
    </xf>
    <xf numFmtId="0" fontId="45" fillId="0" borderId="38" xfId="0" applyFont="1" applyBorder="1" applyAlignment="1">
      <alignment vertical="center"/>
    </xf>
    <xf numFmtId="0" fontId="45" fillId="0" borderId="0" xfId="0" applyFont="1" applyBorder="1" applyAlignment="1">
      <alignment vertical="center"/>
    </xf>
    <xf numFmtId="0" fontId="45" fillId="0" borderId="8" xfId="0" applyFont="1" applyBorder="1" applyAlignment="1">
      <alignment vertical="center"/>
    </xf>
    <xf numFmtId="0" fontId="45" fillId="0" borderId="38" xfId="0" applyFont="1" applyBorder="1">
      <alignment vertical="center"/>
    </xf>
    <xf numFmtId="0" fontId="45" fillId="0" borderId="0" xfId="0" applyFont="1" applyBorder="1">
      <alignment vertical="center"/>
    </xf>
    <xf numFmtId="0" fontId="45" fillId="0" borderId="8" xfId="0" applyFont="1" applyBorder="1">
      <alignment vertical="center"/>
    </xf>
    <xf numFmtId="0" fontId="45" fillId="0" borderId="56" xfId="0" applyFont="1" applyBorder="1" applyAlignment="1">
      <alignment vertical="center"/>
    </xf>
    <xf numFmtId="0" fontId="45" fillId="0" borderId="45" xfId="0" applyFont="1" applyBorder="1" applyAlignment="1">
      <alignment vertical="center"/>
    </xf>
    <xf numFmtId="0" fontId="45" fillId="0" borderId="46" xfId="0" applyFont="1" applyBorder="1" applyAlignment="1">
      <alignment vertical="center"/>
    </xf>
    <xf numFmtId="0" fontId="45" fillId="0" borderId="56" xfId="0" applyFont="1" applyBorder="1">
      <alignment vertical="center"/>
    </xf>
    <xf numFmtId="0" fontId="45" fillId="0" borderId="45" xfId="0" applyFont="1" applyBorder="1">
      <alignment vertical="center"/>
    </xf>
    <xf numFmtId="0" fontId="45" fillId="0" borderId="46" xfId="0" applyFont="1" applyBorder="1">
      <alignment vertical="center"/>
    </xf>
    <xf numFmtId="181" fontId="46" fillId="0" borderId="68" xfId="0" applyNumberFormat="1" applyFont="1" applyBorder="1" applyAlignment="1">
      <alignment horizontal="left" vertical="center"/>
    </xf>
    <xf numFmtId="181" fontId="46" fillId="0" borderId="104" xfId="0" applyNumberFormat="1" applyFont="1" applyBorder="1" applyAlignment="1">
      <alignment horizontal="right" vertical="center"/>
    </xf>
    <xf numFmtId="181" fontId="46" fillId="0" borderId="62" xfId="0" applyNumberFormat="1" applyFont="1" applyBorder="1" applyAlignment="1">
      <alignment horizontal="right" vertical="center"/>
    </xf>
    <xf numFmtId="0" fontId="45" fillId="0" borderId="0" xfId="0" applyFont="1" applyBorder="1" applyAlignment="1">
      <alignment horizontal="center" vertical="center"/>
    </xf>
    <xf numFmtId="176" fontId="45" fillId="0" borderId="0" xfId="0" applyNumberFormat="1" applyFont="1" applyBorder="1" applyAlignment="1">
      <alignment horizontal="right" vertical="center"/>
    </xf>
    <xf numFmtId="181" fontId="45" fillId="0" borderId="0" xfId="0" applyNumberFormat="1" applyFont="1" applyBorder="1" applyAlignment="1">
      <alignment horizontal="right" vertical="center"/>
    </xf>
    <xf numFmtId="0" fontId="45" fillId="0" borderId="38" xfId="0" applyFont="1" applyBorder="1" applyAlignment="1">
      <alignment vertical="center" wrapText="1"/>
    </xf>
    <xf numFmtId="0" fontId="45" fillId="0" borderId="0" xfId="0" applyFont="1" applyBorder="1" applyAlignment="1">
      <alignment vertical="center" wrapText="1"/>
    </xf>
    <xf numFmtId="0" fontId="45" fillId="0" borderId="8" xfId="0" applyFont="1" applyBorder="1" applyAlignment="1">
      <alignment vertical="center" wrapText="1"/>
    </xf>
    <xf numFmtId="176" fontId="8" fillId="2" borderId="52" xfId="0" applyNumberFormat="1" applyFont="1" applyFill="1" applyBorder="1" applyAlignment="1">
      <alignment horizontal="center" vertical="center" shrinkToFit="1"/>
    </xf>
    <xf numFmtId="0" fontId="8" fillId="0" borderId="45" xfId="0" applyNumberFormat="1" applyFont="1" applyFill="1" applyBorder="1" applyAlignment="1">
      <alignment vertical="top"/>
    </xf>
    <xf numFmtId="0" fontId="8" fillId="0" borderId="123" xfId="0" applyNumberFormat="1" applyFont="1" applyFill="1" applyBorder="1" applyAlignment="1">
      <alignment vertical="top"/>
    </xf>
    <xf numFmtId="0" fontId="8" fillId="0" borderId="124" xfId="0" applyNumberFormat="1" applyFont="1" applyFill="1" applyBorder="1" applyAlignment="1">
      <alignment vertical="top"/>
    </xf>
    <xf numFmtId="0" fontId="8" fillId="0" borderId="125" xfId="0" applyNumberFormat="1" applyFont="1" applyFill="1" applyBorder="1" applyAlignment="1">
      <alignment vertical="top"/>
    </xf>
    <xf numFmtId="0" fontId="8" fillId="0" borderId="56" xfId="0" applyNumberFormat="1" applyFont="1" applyFill="1" applyBorder="1" applyAlignment="1">
      <alignment vertical="top"/>
    </xf>
    <xf numFmtId="0" fontId="8" fillId="0" borderId="45" xfId="0" applyFont="1" applyFill="1" applyBorder="1" applyAlignment="1">
      <alignment vertical="top"/>
    </xf>
    <xf numFmtId="0" fontId="8" fillId="0" borderId="46" xfId="0" applyNumberFormat="1" applyFont="1" applyFill="1" applyBorder="1" applyAlignment="1">
      <alignment vertical="top"/>
    </xf>
    <xf numFmtId="0" fontId="8" fillId="0" borderId="123" xfId="0" quotePrefix="1" applyNumberFormat="1" applyFont="1" applyFill="1" applyBorder="1" applyAlignment="1">
      <alignment vertical="top"/>
    </xf>
    <xf numFmtId="0" fontId="8" fillId="0" borderId="38" xfId="0" applyNumberFormat="1" applyFont="1" applyFill="1" applyBorder="1" applyAlignment="1">
      <alignment vertical="top"/>
    </xf>
    <xf numFmtId="0" fontId="8" fillId="0" borderId="45" xfId="0" applyNumberFormat="1" applyFont="1" applyFill="1" applyBorder="1" applyAlignment="1">
      <alignment horizontal="left" vertical="top" wrapText="1"/>
    </xf>
    <xf numFmtId="0" fontId="8" fillId="0" borderId="45" xfId="0" applyNumberFormat="1" applyFont="1" applyFill="1" applyBorder="1" applyAlignment="1">
      <alignment horizontal="left" vertical="top"/>
    </xf>
    <xf numFmtId="0" fontId="8" fillId="0" borderId="46" xfId="0" applyNumberFormat="1" applyFont="1" applyFill="1" applyBorder="1" applyAlignment="1">
      <alignment horizontal="left" vertical="top" wrapText="1"/>
    </xf>
    <xf numFmtId="0" fontId="19" fillId="0" borderId="0" xfId="0" applyFont="1">
      <alignment vertical="center"/>
    </xf>
    <xf numFmtId="187" fontId="8" fillId="2" borderId="36" xfId="0" applyNumberFormat="1" applyFont="1" applyFill="1" applyBorder="1" applyAlignment="1">
      <alignment horizontal="center" vertical="center"/>
    </xf>
    <xf numFmtId="0" fontId="51" fillId="0" borderId="0" xfId="2"/>
    <xf numFmtId="0" fontId="53" fillId="0" borderId="0" xfId="2" applyFont="1"/>
    <xf numFmtId="0" fontId="51" fillId="0" borderId="0" xfId="2" applyAlignment="1">
      <alignment horizontal="center"/>
    </xf>
    <xf numFmtId="0" fontId="53" fillId="0" borderId="0" xfId="2" quotePrefix="1" applyFont="1" applyAlignment="1">
      <alignment vertical="top" wrapText="1"/>
    </xf>
    <xf numFmtId="0" fontId="53" fillId="0" borderId="0" xfId="2" quotePrefix="1" applyFont="1" applyAlignment="1">
      <alignment vertical="top"/>
    </xf>
    <xf numFmtId="0" fontId="53" fillId="0" borderId="0" xfId="2" applyFont="1" applyAlignment="1">
      <alignment vertical="top"/>
    </xf>
    <xf numFmtId="0" fontId="53" fillId="0" borderId="0" xfId="2" applyFont="1" applyAlignment="1">
      <alignment horizontal="center"/>
    </xf>
    <xf numFmtId="0" fontId="53" fillId="0" borderId="0" xfId="2" applyFont="1" applyAlignment="1">
      <alignment horizontal="right"/>
    </xf>
    <xf numFmtId="0" fontId="46" fillId="0" borderId="0" xfId="0" applyNumberFormat="1" applyFont="1" applyFill="1" applyAlignment="1">
      <alignment vertical="center"/>
    </xf>
    <xf numFmtId="49" fontId="46" fillId="0" borderId="0" xfId="0" applyNumberFormat="1" applyFont="1" applyFill="1" applyAlignment="1">
      <alignment vertical="center"/>
    </xf>
    <xf numFmtId="0" fontId="46" fillId="0" borderId="0" xfId="0" applyNumberFormat="1" applyFont="1" applyFill="1" applyAlignment="1">
      <alignment horizontal="left" vertical="center"/>
    </xf>
    <xf numFmtId="4" fontId="8" fillId="2" borderId="36" xfId="0" applyNumberFormat="1" applyFont="1" applyFill="1" applyBorder="1">
      <alignment vertical="center"/>
    </xf>
    <xf numFmtId="0" fontId="20" fillId="0" borderId="0" xfId="0" applyNumberFormat="1" applyFont="1" applyBorder="1">
      <alignment vertical="center"/>
    </xf>
    <xf numFmtId="0" fontId="45" fillId="0" borderId="70" xfId="1" applyNumberFormat="1" applyFont="1" applyFill="1" applyBorder="1" applyAlignment="1">
      <alignment vertical="center"/>
    </xf>
    <xf numFmtId="0" fontId="45" fillId="0" borderId="55" xfId="1" applyNumberFormat="1" applyFont="1" applyFill="1" applyBorder="1" applyAlignment="1">
      <alignment vertical="center"/>
    </xf>
    <xf numFmtId="58" fontId="46" fillId="0" borderId="0" xfId="0" applyNumberFormat="1" applyFont="1" applyFill="1" applyAlignment="1">
      <alignment vertical="center"/>
    </xf>
    <xf numFmtId="0" fontId="8" fillId="0" borderId="0" xfId="0" applyFont="1" applyFill="1" applyAlignment="1" applyProtection="1">
      <alignment horizontal="center" vertical="center"/>
    </xf>
    <xf numFmtId="58" fontId="8" fillId="0" borderId="0" xfId="0" applyNumberFormat="1" applyFont="1" applyFill="1" applyAlignment="1">
      <alignment vertical="center"/>
    </xf>
    <xf numFmtId="0" fontId="8" fillId="0" borderId="70" xfId="0" applyFont="1" applyBorder="1" applyAlignment="1">
      <alignment horizontal="center" vertical="center"/>
    </xf>
    <xf numFmtId="0" fontId="8" fillId="0" borderId="0" xfId="0" applyFont="1" applyAlignment="1">
      <alignment horizontal="center" vertical="center"/>
    </xf>
    <xf numFmtId="0" fontId="8" fillId="0" borderId="0" xfId="0" applyNumberFormat="1" applyFont="1" applyFill="1" applyAlignment="1">
      <alignment vertical="center"/>
    </xf>
    <xf numFmtId="0" fontId="8" fillId="0" borderId="45" xfId="0" applyNumberFormat="1" applyFont="1" applyFill="1" applyBorder="1" applyAlignment="1">
      <alignment vertical="center"/>
    </xf>
    <xf numFmtId="0" fontId="8" fillId="0" borderId="45" xfId="0" applyFont="1" applyFill="1" applyBorder="1" applyAlignment="1">
      <alignment vertical="center"/>
    </xf>
    <xf numFmtId="0" fontId="8" fillId="0" borderId="45" xfId="0" applyNumberFormat="1" applyFont="1" applyFill="1" applyBorder="1" applyAlignment="1" applyProtection="1">
      <alignment vertical="center"/>
      <protection locked="0"/>
    </xf>
    <xf numFmtId="0" fontId="8" fillId="0" borderId="0" xfId="0" applyFont="1" applyFill="1" applyBorder="1" applyAlignment="1">
      <alignment vertical="center"/>
    </xf>
    <xf numFmtId="0" fontId="9" fillId="0" borderId="83" xfId="0" applyNumberFormat="1" applyFont="1" applyBorder="1" applyAlignment="1">
      <alignment vertical="center"/>
    </xf>
    <xf numFmtId="0" fontId="9" fillId="0" borderId="0" xfId="0" applyNumberFormat="1" applyFont="1" applyBorder="1" applyAlignment="1">
      <alignment vertical="center"/>
    </xf>
    <xf numFmtId="0" fontId="9" fillId="0" borderId="89" xfId="0" applyNumberFormat="1" applyFont="1" applyBorder="1" applyAlignment="1">
      <alignment vertical="center"/>
    </xf>
    <xf numFmtId="0" fontId="9" fillId="0" borderId="45" xfId="0" applyNumberFormat="1" applyFont="1" applyBorder="1" applyAlignment="1">
      <alignment vertical="center"/>
    </xf>
    <xf numFmtId="0" fontId="9" fillId="0" borderId="64" xfId="0" applyNumberFormat="1" applyFont="1" applyBorder="1" applyAlignment="1">
      <alignment vertical="center"/>
    </xf>
    <xf numFmtId="0" fontId="8" fillId="0" borderId="0" xfId="0" applyNumberFormat="1" applyFont="1" applyAlignment="1">
      <alignment horizontal="left" vertical="center" wrapText="1"/>
    </xf>
    <xf numFmtId="0" fontId="8" fillId="0" borderId="0" xfId="0" applyNumberFormat="1" applyFont="1" applyAlignment="1">
      <alignment vertical="center"/>
    </xf>
    <xf numFmtId="0" fontId="15" fillId="0" borderId="0" xfId="0" applyNumberFormat="1" applyFont="1" applyAlignment="1">
      <alignment vertical="center"/>
    </xf>
    <xf numFmtId="0" fontId="20" fillId="0" borderId="0" xfId="0" applyNumberFormat="1" applyFont="1" applyBorder="1" applyAlignment="1">
      <alignment vertical="center"/>
    </xf>
    <xf numFmtId="0" fontId="8" fillId="0" borderId="0" xfId="0" applyNumberFormat="1" applyFont="1" applyAlignment="1">
      <alignment horizontal="right" vertical="center"/>
    </xf>
    <xf numFmtId="0" fontId="45" fillId="0" borderId="0" xfId="0" applyFont="1" applyAlignment="1"/>
    <xf numFmtId="0" fontId="45" fillId="0" borderId="0" xfId="0" applyFont="1" applyAlignment="1">
      <alignment horizontal="center"/>
    </xf>
    <xf numFmtId="0" fontId="44" fillId="0" borderId="0" xfId="0" applyFont="1" applyAlignment="1"/>
    <xf numFmtId="0" fontId="44" fillId="0" borderId="0" xfId="0" applyFont="1" applyAlignment="1">
      <alignment horizontal="center"/>
    </xf>
    <xf numFmtId="0" fontId="51" fillId="0" borderId="0" xfId="0" applyFont="1" applyAlignment="1"/>
    <xf numFmtId="0" fontId="45" fillId="0" borderId="0" xfId="0" quotePrefix="1" applyFont="1" applyAlignment="1">
      <alignment horizontal="left" vertical="center"/>
    </xf>
    <xf numFmtId="0" fontId="45" fillId="0" borderId="0" xfId="0" quotePrefix="1" applyFont="1" applyAlignment="1">
      <alignment horizontal="right"/>
    </xf>
    <xf numFmtId="0" fontId="8" fillId="0" borderId="11" xfId="0" applyNumberFormat="1" applyFont="1" applyFill="1" applyBorder="1" applyAlignment="1">
      <alignment vertical="center"/>
    </xf>
    <xf numFmtId="0" fontId="8" fillId="0" borderId="95" xfId="0" applyFont="1" applyBorder="1" applyAlignment="1">
      <alignment horizontal="center" vertical="center"/>
    </xf>
    <xf numFmtId="186" fontId="8" fillId="0" borderId="95" xfId="0" applyNumberFormat="1" applyFont="1" applyBorder="1" applyAlignment="1">
      <alignment horizontal="center" vertical="center"/>
    </xf>
    <xf numFmtId="4" fontId="8" fillId="0" borderId="95" xfId="0" applyNumberFormat="1" applyFont="1" applyBorder="1" applyAlignment="1">
      <alignment horizontal="right" vertical="center"/>
    </xf>
    <xf numFmtId="0" fontId="33" fillId="0" borderId="134" xfId="0" applyFont="1" applyBorder="1" applyAlignment="1">
      <alignment horizontal="center"/>
    </xf>
    <xf numFmtId="0" fontId="45" fillId="0" borderId="0" xfId="0" applyFont="1" applyAlignment="1">
      <alignment wrapText="1"/>
    </xf>
    <xf numFmtId="0" fontId="45" fillId="0" borderId="0" xfId="0" applyFont="1" applyAlignment="1"/>
    <xf numFmtId="0" fontId="8" fillId="0" borderId="0" xfId="0" applyFont="1" applyAlignment="1"/>
    <xf numFmtId="0" fontId="8" fillId="0" borderId="110" xfId="0" applyFont="1" applyFill="1" applyBorder="1" applyAlignment="1">
      <alignment horizontal="center" vertical="center"/>
    </xf>
    <xf numFmtId="0" fontId="8" fillId="0" borderId="135" xfId="0" applyFont="1" applyBorder="1">
      <alignment vertical="center"/>
    </xf>
    <xf numFmtId="0" fontId="8" fillId="0" borderId="136" xfId="0" applyFont="1" applyBorder="1">
      <alignment vertical="center"/>
    </xf>
    <xf numFmtId="0" fontId="8" fillId="0" borderId="137" xfId="0" applyFont="1" applyFill="1" applyBorder="1" applyAlignment="1">
      <alignment horizontal="center" vertical="center"/>
    </xf>
    <xf numFmtId="0" fontId="45" fillId="0" borderId="0" xfId="0" applyFont="1" applyFill="1" applyAlignment="1">
      <alignment vertical="top" wrapText="1"/>
    </xf>
    <xf numFmtId="0" fontId="45" fillId="0" borderId="0" xfId="0" applyFont="1" applyFill="1" applyAlignment="1">
      <alignment vertical="top"/>
    </xf>
    <xf numFmtId="181" fontId="46" fillId="0" borderId="104" xfId="0" applyNumberFormat="1" applyFont="1" applyBorder="1" applyAlignment="1">
      <alignment horizontal="left" vertical="center"/>
    </xf>
    <xf numFmtId="0" fontId="49" fillId="0" borderId="0" xfId="0" applyFont="1" applyFill="1" applyAlignment="1">
      <alignment vertical="top"/>
    </xf>
    <xf numFmtId="0" fontId="45" fillId="0" borderId="0" xfId="0" applyFont="1" applyAlignment="1">
      <alignment vertical="top"/>
    </xf>
    <xf numFmtId="0" fontId="49" fillId="0" borderId="0" xfId="0" quotePrefix="1" applyFont="1" applyFill="1" applyAlignment="1">
      <alignment vertical="top" shrinkToFit="1"/>
    </xf>
    <xf numFmtId="0" fontId="9" fillId="0" borderId="0" xfId="0" applyNumberFormat="1" applyFont="1" applyFill="1" applyAlignment="1">
      <alignment horizontal="left" vertical="top" wrapText="1"/>
    </xf>
    <xf numFmtId="0" fontId="9" fillId="0" borderId="0" xfId="0" applyNumberFormat="1" applyFont="1" applyFill="1" applyAlignment="1">
      <alignment horizontal="left"/>
    </xf>
    <xf numFmtId="0" fontId="9" fillId="0" borderId="0" xfId="0" applyNumberFormat="1" applyFont="1" applyFill="1" applyAlignment="1">
      <alignment horizontal="left" wrapText="1"/>
    </xf>
    <xf numFmtId="0" fontId="0" fillId="0" borderId="0" xfId="0" applyFill="1" applyAlignment="1"/>
    <xf numFmtId="0" fontId="8" fillId="0" borderId="104" xfId="0" applyNumberFormat="1" applyFont="1" applyFill="1" applyBorder="1" applyAlignment="1">
      <alignment vertical="top"/>
    </xf>
    <xf numFmtId="0" fontId="8" fillId="0" borderId="104" xfId="0" applyFont="1" applyBorder="1" applyAlignment="1">
      <alignment vertical="center"/>
    </xf>
    <xf numFmtId="0" fontId="8" fillId="0" borderId="56" xfId="0" applyFont="1" applyBorder="1" applyAlignment="1">
      <alignment vertical="center"/>
    </xf>
    <xf numFmtId="0" fontId="8" fillId="0" borderId="45" xfId="0" applyFont="1" applyBorder="1" applyAlignment="1">
      <alignment vertical="center"/>
    </xf>
    <xf numFmtId="0" fontId="8" fillId="0" borderId="46" xfId="0" applyFont="1" applyBorder="1" applyAlignment="1">
      <alignment vertical="center"/>
    </xf>
    <xf numFmtId="0" fontId="8" fillId="0" borderId="45" xfId="0" applyNumberFormat="1" applyFont="1" applyBorder="1" applyAlignment="1">
      <alignment vertical="center"/>
    </xf>
    <xf numFmtId="0" fontId="8" fillId="0" borderId="46" xfId="0" applyNumberFormat="1" applyFont="1" applyBorder="1" applyAlignment="1">
      <alignment vertical="center"/>
    </xf>
    <xf numFmtId="0" fontId="8" fillId="0" borderId="56" xfId="0" applyNumberFormat="1" applyFont="1" applyBorder="1" applyAlignment="1">
      <alignment horizontal="center" vertical="center"/>
    </xf>
    <xf numFmtId="0" fontId="8" fillId="0" borderId="0" xfId="0" applyNumberFormat="1" applyFont="1" applyBorder="1" applyAlignment="1">
      <alignment vertical="center"/>
    </xf>
    <xf numFmtId="0" fontId="8" fillId="0" borderId="135" xfId="0" applyNumberFormat="1" applyFont="1" applyBorder="1" applyAlignment="1">
      <alignment horizontal="center" vertical="center"/>
    </xf>
    <xf numFmtId="0" fontId="8" fillId="0" borderId="104" xfId="0" applyNumberFormat="1" applyFont="1" applyBorder="1" applyAlignment="1">
      <alignment vertical="center"/>
    </xf>
    <xf numFmtId="0" fontId="8" fillId="0" borderId="138" xfId="0" applyNumberFormat="1" applyFont="1" applyBorder="1" applyAlignment="1">
      <alignment vertical="center"/>
    </xf>
    <xf numFmtId="0" fontId="8" fillId="0" borderId="136" xfId="0" applyFont="1" applyBorder="1" applyAlignment="1">
      <alignment vertical="center"/>
    </xf>
    <xf numFmtId="0" fontId="8" fillId="0" borderId="139" xfId="0" applyNumberFormat="1" applyFont="1" applyBorder="1" applyAlignment="1">
      <alignment horizontal="center" vertical="center"/>
    </xf>
    <xf numFmtId="0" fontId="8" fillId="0" borderId="8" xfId="0" applyNumberFormat="1" applyFont="1" applyBorder="1" applyAlignment="1">
      <alignment vertical="center"/>
    </xf>
    <xf numFmtId="0" fontId="8" fillId="0" borderId="139" xfId="0" applyFont="1" applyBorder="1" applyAlignment="1">
      <alignment horizontal="center" vertical="center"/>
    </xf>
    <xf numFmtId="0" fontId="8" fillId="0" borderId="141" xfId="0" applyNumberFormat="1" applyFont="1" applyBorder="1" applyAlignment="1">
      <alignment vertical="center"/>
    </xf>
    <xf numFmtId="0" fontId="9" fillId="0" borderId="142" xfId="0" applyNumberFormat="1" applyFont="1" applyBorder="1" applyAlignment="1">
      <alignment vertical="center"/>
    </xf>
    <xf numFmtId="0" fontId="9" fillId="0" borderId="104" xfId="0" applyNumberFormat="1" applyFont="1" applyBorder="1" applyAlignment="1">
      <alignment vertical="center"/>
    </xf>
    <xf numFmtId="0" fontId="8" fillId="0" borderId="143" xfId="0" applyNumberFormat="1" applyFont="1" applyBorder="1" applyAlignment="1">
      <alignment vertical="center"/>
    </xf>
    <xf numFmtId="0" fontId="8" fillId="0" borderId="56" xfId="0" applyFont="1" applyBorder="1" applyAlignment="1">
      <alignment horizontal="center" vertical="center"/>
    </xf>
    <xf numFmtId="0" fontId="8" fillId="0" borderId="135" xfId="0" quotePrefix="1" applyNumberFormat="1" applyFont="1" applyBorder="1" applyAlignment="1">
      <alignment horizontal="center" vertical="center"/>
    </xf>
    <xf numFmtId="0" fontId="8" fillId="2" borderId="109"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8" xfId="0" applyFont="1" applyFill="1" applyBorder="1">
      <alignment vertical="center"/>
    </xf>
    <xf numFmtId="0" fontId="8" fillId="0" borderId="104" xfId="0" applyFont="1" applyFill="1" applyBorder="1">
      <alignment vertical="center"/>
    </xf>
    <xf numFmtId="0" fontId="8" fillId="0" borderId="104" xfId="0" applyFont="1" applyFill="1" applyBorder="1" applyAlignment="1">
      <alignment horizontal="center" vertical="center" shrinkToFit="1"/>
    </xf>
    <xf numFmtId="177" fontId="26" fillId="0" borderId="104" xfId="0" applyNumberFormat="1" applyFont="1" applyFill="1" applyBorder="1">
      <alignment vertical="center"/>
    </xf>
    <xf numFmtId="0" fontId="8" fillId="0" borderId="136" xfId="0" applyFont="1" applyFill="1" applyBorder="1">
      <alignment vertical="center"/>
    </xf>
    <xf numFmtId="177" fontId="26" fillId="0" borderId="0" xfId="0" applyNumberFormat="1" applyFont="1" applyFill="1" applyBorder="1">
      <alignment vertical="center"/>
    </xf>
    <xf numFmtId="0" fontId="8" fillId="0" borderId="0" xfId="0" quotePrefix="1" applyFont="1" applyFill="1" applyBorder="1" applyAlignment="1">
      <alignment vertical="center" wrapText="1"/>
    </xf>
    <xf numFmtId="176" fontId="8" fillId="0" borderId="135" xfId="0" applyNumberFormat="1" applyFont="1" applyFill="1" applyBorder="1" applyAlignment="1">
      <alignment vertical="center" shrinkToFit="1"/>
    </xf>
    <xf numFmtId="176" fontId="8" fillId="0" borderId="139" xfId="0" applyNumberFormat="1" applyFont="1" applyFill="1" applyBorder="1" applyAlignment="1">
      <alignment vertical="center" shrinkToFit="1"/>
    </xf>
    <xf numFmtId="185" fontId="48" fillId="2" borderId="75" xfId="0" applyNumberFormat="1" applyFont="1" applyFill="1" applyBorder="1" applyAlignment="1" applyProtection="1">
      <alignment horizontal="center" vertical="center"/>
      <protection locked="0"/>
    </xf>
    <xf numFmtId="185" fontId="48" fillId="2" borderId="76" xfId="0" applyNumberFormat="1" applyFont="1" applyFill="1" applyBorder="1" applyAlignment="1" applyProtection="1">
      <alignment horizontal="center" vertical="center"/>
      <protection locked="0"/>
    </xf>
    <xf numFmtId="185" fontId="48" fillId="2" borderId="77" xfId="0" applyNumberFormat="1" applyFont="1" applyFill="1" applyBorder="1" applyAlignment="1" applyProtection="1">
      <alignment horizontal="center" vertical="center"/>
      <protection locked="0"/>
    </xf>
    <xf numFmtId="0" fontId="30" fillId="0" borderId="106" xfId="0" applyFont="1" applyBorder="1" applyAlignment="1">
      <alignment horizontal="center" vertical="center"/>
    </xf>
    <xf numFmtId="0" fontId="30" fillId="0" borderId="107" xfId="0" applyFont="1" applyBorder="1" applyAlignment="1">
      <alignment horizontal="center" vertical="center"/>
    </xf>
    <xf numFmtId="0" fontId="30" fillId="2" borderId="75" xfId="0" applyFont="1" applyFill="1" applyBorder="1" applyAlignment="1" applyProtection="1">
      <alignment horizontal="center" vertical="center"/>
      <protection locked="0"/>
    </xf>
    <xf numFmtId="0" fontId="30" fillId="2" borderId="76" xfId="0" applyFont="1" applyFill="1" applyBorder="1" applyAlignment="1" applyProtection="1">
      <alignment horizontal="center" vertical="center"/>
      <protection locked="0"/>
    </xf>
    <xf numFmtId="0" fontId="30" fillId="2" borderId="77" xfId="0" applyFont="1" applyFill="1" applyBorder="1" applyAlignment="1" applyProtection="1">
      <alignment horizontal="center" vertical="center"/>
      <protection locked="0"/>
    </xf>
    <xf numFmtId="0" fontId="30" fillId="0" borderId="108" xfId="0" applyFont="1" applyFill="1" applyBorder="1" applyAlignment="1" applyProtection="1">
      <alignment vertical="center"/>
      <protection locked="0"/>
    </xf>
    <xf numFmtId="0" fontId="47" fillId="3" borderId="0" xfId="0" applyFont="1" applyFill="1" applyAlignment="1">
      <alignment horizontal="center" vertical="center"/>
    </xf>
    <xf numFmtId="0" fontId="22" fillId="3" borderId="0" xfId="0" applyFont="1" applyFill="1" applyAlignment="1">
      <alignment horizontal="center" vertical="center"/>
    </xf>
    <xf numFmtId="178" fontId="34" fillId="3" borderId="111" xfId="0" applyNumberFormat="1" applyFont="1" applyFill="1" applyBorder="1" applyAlignment="1">
      <alignment horizontal="center" vertical="center" wrapText="1"/>
    </xf>
    <xf numFmtId="178" fontId="34" fillId="3" borderId="112" xfId="0" applyNumberFormat="1" applyFont="1" applyFill="1" applyBorder="1" applyAlignment="1">
      <alignment horizontal="center" vertical="center" wrapText="1"/>
    </xf>
    <xf numFmtId="178" fontId="34" fillId="3" borderId="113" xfId="0" applyNumberFormat="1" applyFont="1" applyFill="1" applyBorder="1" applyAlignment="1">
      <alignment horizontal="center" vertical="center" wrapText="1"/>
    </xf>
    <xf numFmtId="0" fontId="34" fillId="0" borderId="53" xfId="0" applyFont="1" applyBorder="1" applyAlignment="1">
      <alignment horizontal="center"/>
    </xf>
    <xf numFmtId="185" fontId="55" fillId="0" borderId="114" xfId="0" applyNumberFormat="1" applyFont="1" applyFill="1" applyBorder="1" applyAlignment="1" applyProtection="1">
      <alignment horizontal="center" vertical="center"/>
      <protection locked="0"/>
    </xf>
    <xf numFmtId="185" fontId="55" fillId="0" borderId="115" xfId="0" applyNumberFormat="1" applyFont="1" applyFill="1" applyBorder="1" applyAlignment="1" applyProtection="1">
      <alignment horizontal="center" vertical="center"/>
      <protection locked="0"/>
    </xf>
    <xf numFmtId="3" fontId="35" fillId="2" borderId="75" xfId="0" applyNumberFormat="1" applyFont="1" applyFill="1" applyBorder="1" applyAlignment="1" applyProtection="1">
      <alignment vertical="center"/>
      <protection locked="0"/>
    </xf>
    <xf numFmtId="3" fontId="35" fillId="2" borderId="76" xfId="0" applyNumberFormat="1" applyFont="1" applyFill="1" applyBorder="1" applyAlignment="1" applyProtection="1">
      <alignment vertical="center"/>
      <protection locked="0"/>
    </xf>
    <xf numFmtId="3" fontId="35" fillId="2" borderId="77" xfId="0" applyNumberFormat="1" applyFont="1" applyFill="1" applyBorder="1" applyAlignment="1" applyProtection="1">
      <alignment vertical="center"/>
      <protection locked="0"/>
    </xf>
    <xf numFmtId="185" fontId="55" fillId="0" borderId="116" xfId="0" applyNumberFormat="1" applyFont="1" applyFill="1" applyBorder="1" applyAlignment="1" applyProtection="1">
      <alignment horizontal="center" vertical="center"/>
      <protection locked="0"/>
    </xf>
    <xf numFmtId="178" fontId="19" fillId="2" borderId="71" xfId="0" applyNumberFormat="1" applyFont="1" applyFill="1" applyBorder="1" applyAlignment="1" applyProtection="1">
      <alignment horizontal="center" vertical="center"/>
      <protection locked="0"/>
    </xf>
    <xf numFmtId="185" fontId="48" fillId="2" borderId="71" xfId="0" applyNumberFormat="1" applyFont="1" applyFill="1" applyBorder="1" applyAlignment="1" applyProtection="1">
      <alignment horizontal="center" vertical="center"/>
      <protection locked="0"/>
    </xf>
    <xf numFmtId="188" fontId="34" fillId="0" borderId="128" xfId="0" applyNumberFormat="1" applyFont="1" applyFill="1" applyBorder="1" applyAlignment="1" applyProtection="1">
      <alignment horizontal="center" vertical="center"/>
      <protection locked="0"/>
    </xf>
    <xf numFmtId="188" fontId="34" fillId="0" borderId="0" xfId="0" applyNumberFormat="1" applyFont="1" applyFill="1" applyBorder="1" applyAlignment="1" applyProtection="1">
      <alignment horizontal="center" vertical="center"/>
      <protection locked="0"/>
    </xf>
    <xf numFmtId="188" fontId="34" fillId="0" borderId="105" xfId="0" applyNumberFormat="1" applyFont="1" applyFill="1" applyBorder="1" applyAlignment="1" applyProtection="1">
      <alignment horizontal="center" vertical="center"/>
      <protection locked="0"/>
    </xf>
    <xf numFmtId="188" fontId="34" fillId="0" borderId="129" xfId="0" applyNumberFormat="1" applyFont="1" applyFill="1" applyBorder="1" applyAlignment="1" applyProtection="1">
      <alignment horizontal="center" vertical="center"/>
      <protection locked="0"/>
    </xf>
    <xf numFmtId="178" fontId="34" fillId="0" borderId="130" xfId="0" applyNumberFormat="1" applyFont="1" applyFill="1" applyBorder="1" applyAlignment="1" applyProtection="1">
      <alignment horizontal="center" vertical="center"/>
      <protection locked="0"/>
    </xf>
    <xf numFmtId="178" fontId="34" fillId="0" borderId="107" xfId="0" applyNumberFormat="1" applyFont="1" applyFill="1" applyBorder="1" applyAlignment="1" applyProtection="1">
      <alignment horizontal="center" vertical="center"/>
      <protection locked="0"/>
    </xf>
    <xf numFmtId="178" fontId="34" fillId="0" borderId="69" xfId="0" applyNumberFormat="1" applyFont="1" applyFill="1" applyBorder="1" applyAlignment="1" applyProtection="1">
      <alignment horizontal="center" vertical="center"/>
      <protection locked="0"/>
    </xf>
    <xf numFmtId="185" fontId="34" fillId="0" borderId="38" xfId="0" applyNumberFormat="1" applyFont="1" applyFill="1" applyBorder="1" applyAlignment="1" applyProtection="1">
      <alignment horizontal="center" vertical="center"/>
      <protection locked="0"/>
    </xf>
    <xf numFmtId="185" fontId="34" fillId="0" borderId="0" xfId="0" applyNumberFormat="1" applyFont="1" applyFill="1" applyBorder="1" applyAlignment="1" applyProtection="1">
      <alignment horizontal="center" vertical="center"/>
      <protection locked="0"/>
    </xf>
    <xf numFmtId="185" fontId="34" fillId="0" borderId="8" xfId="0" applyNumberFormat="1" applyFont="1" applyFill="1" applyBorder="1" applyAlignment="1" applyProtection="1">
      <alignment horizontal="center" vertical="center"/>
      <protection locked="0"/>
    </xf>
    <xf numFmtId="176" fontId="8" fillId="0" borderId="65" xfId="0" applyNumberFormat="1" applyFont="1" applyFill="1" applyBorder="1" applyAlignment="1" applyProtection="1">
      <alignment vertical="center"/>
      <protection locked="0"/>
    </xf>
    <xf numFmtId="0" fontId="8" fillId="0" borderId="130" xfId="0" applyFont="1" applyFill="1" applyBorder="1" applyAlignment="1">
      <alignment horizontal="center" vertical="center"/>
    </xf>
    <xf numFmtId="0" fontId="8" fillId="0" borderId="132" xfId="0" applyFont="1" applyFill="1" applyBorder="1" applyAlignment="1">
      <alignment horizontal="center" vertical="center"/>
    </xf>
    <xf numFmtId="0" fontId="8" fillId="0" borderId="133" xfId="0" applyFont="1" applyFill="1" applyBorder="1" applyAlignment="1">
      <alignment horizontal="center" vertical="center"/>
    </xf>
    <xf numFmtId="0" fontId="8" fillId="0" borderId="0" xfId="0" applyNumberFormat="1" applyFont="1" applyBorder="1" applyAlignment="1">
      <alignment vertical="center"/>
    </xf>
    <xf numFmtId="0" fontId="19" fillId="2" borderId="71" xfId="0" applyNumberFormat="1" applyFont="1" applyFill="1" applyBorder="1" applyAlignment="1" applyProtection="1">
      <alignment horizontal="center" vertical="center"/>
      <protection locked="0"/>
    </xf>
    <xf numFmtId="0" fontId="8" fillId="0" borderId="68" xfId="0" applyNumberFormat="1" applyFont="1" applyFill="1" applyBorder="1" applyAlignment="1" applyProtection="1">
      <alignment horizontal="center" vertical="center"/>
      <protection locked="0"/>
    </xf>
    <xf numFmtId="0" fontId="8" fillId="0" borderId="61" xfId="0" applyNumberFormat="1" applyFont="1" applyFill="1" applyBorder="1" applyAlignment="1" applyProtection="1">
      <alignment horizontal="center" vertical="center"/>
      <protection locked="0"/>
    </xf>
    <xf numFmtId="0" fontId="8" fillId="0" borderId="67" xfId="0" applyNumberFormat="1" applyFont="1" applyFill="1" applyBorder="1" applyAlignment="1" applyProtection="1">
      <alignment horizontal="center" vertical="center"/>
      <protection locked="0"/>
    </xf>
    <xf numFmtId="0" fontId="8" fillId="0" borderId="69" xfId="0" applyNumberFormat="1" applyFont="1" applyFill="1" applyBorder="1" applyAlignment="1" applyProtection="1">
      <alignment horizontal="center" vertical="center"/>
      <protection locked="0"/>
    </xf>
    <xf numFmtId="0" fontId="8" fillId="0" borderId="66" xfId="0" applyNumberFormat="1" applyFont="1" applyFill="1" applyBorder="1" applyAlignment="1" applyProtection="1">
      <alignment horizontal="center" vertical="center"/>
      <protection locked="0"/>
    </xf>
    <xf numFmtId="0" fontId="8" fillId="0" borderId="139" xfId="0" applyNumberFormat="1" applyFont="1" applyFill="1" applyBorder="1" applyAlignment="1" applyProtection="1">
      <alignment horizontal="center" vertical="center"/>
      <protection locked="0"/>
    </xf>
    <xf numFmtId="0" fontId="8" fillId="0" borderId="0" xfId="0" applyNumberFormat="1" applyFont="1" applyFill="1" applyBorder="1" applyAlignment="1" applyProtection="1">
      <alignment horizontal="center" vertical="center"/>
      <protection locked="0"/>
    </xf>
    <xf numFmtId="0" fontId="8" fillId="0" borderId="8" xfId="0" applyNumberFormat="1" applyFont="1" applyFill="1" applyBorder="1" applyAlignment="1" applyProtection="1">
      <alignment horizontal="center" vertical="center"/>
      <protection locked="0"/>
    </xf>
    <xf numFmtId="0" fontId="8" fillId="2" borderId="75" xfId="0" applyNumberFormat="1" applyFont="1" applyFill="1" applyBorder="1" applyAlignment="1" applyProtection="1">
      <alignment vertical="center" wrapText="1"/>
      <protection locked="0"/>
    </xf>
    <xf numFmtId="0" fontId="8" fillId="2" borderId="76" xfId="0" applyNumberFormat="1" applyFont="1" applyFill="1" applyBorder="1" applyAlignment="1" applyProtection="1">
      <alignment vertical="center" wrapText="1"/>
      <protection locked="0"/>
    </xf>
    <xf numFmtId="0" fontId="8" fillId="2" borderId="77" xfId="0" applyNumberFormat="1" applyFont="1" applyFill="1" applyBorder="1" applyAlignment="1" applyProtection="1">
      <alignment vertical="center" wrapText="1"/>
      <protection locked="0"/>
    </xf>
    <xf numFmtId="0" fontId="19" fillId="2" borderId="75" xfId="0" applyNumberFormat="1" applyFont="1" applyFill="1" applyBorder="1" applyAlignment="1" applyProtection="1">
      <alignment horizontal="center" vertical="center"/>
      <protection locked="0"/>
    </xf>
    <xf numFmtId="0" fontId="19" fillId="2" borderId="76" xfId="0" applyNumberFormat="1" applyFont="1" applyFill="1" applyBorder="1" applyAlignment="1" applyProtection="1">
      <alignment horizontal="center" vertical="center"/>
      <protection locked="0"/>
    </xf>
    <xf numFmtId="0" fontId="19" fillId="2" borderId="77" xfId="0" applyNumberFormat="1" applyFont="1" applyFill="1" applyBorder="1" applyAlignment="1" applyProtection="1">
      <alignment horizontal="center" vertical="center"/>
      <protection locked="0"/>
    </xf>
    <xf numFmtId="0" fontId="8" fillId="2" borderId="75" xfId="0" applyNumberFormat="1" applyFont="1" applyFill="1" applyBorder="1" applyAlignment="1">
      <alignment vertical="center"/>
    </xf>
    <xf numFmtId="0" fontId="8" fillId="2" borderId="76" xfId="0" applyNumberFormat="1" applyFont="1" applyFill="1" applyBorder="1" applyAlignment="1">
      <alignment vertical="center"/>
    </xf>
    <xf numFmtId="0" fontId="8" fillId="2" borderId="77" xfId="0" applyNumberFormat="1" applyFont="1" applyFill="1" applyBorder="1" applyAlignment="1">
      <alignment vertical="center"/>
    </xf>
    <xf numFmtId="0" fontId="8" fillId="2" borderId="75" xfId="0" applyNumberFormat="1" applyFont="1" applyFill="1" applyBorder="1" applyAlignment="1" applyProtection="1">
      <alignment vertical="center"/>
      <protection locked="0"/>
    </xf>
    <xf numFmtId="0" fontId="8" fillId="2" borderId="76" xfId="0" applyNumberFormat="1" applyFont="1" applyFill="1" applyBorder="1" applyAlignment="1" applyProtection="1">
      <alignment vertical="center"/>
      <protection locked="0"/>
    </xf>
    <xf numFmtId="0" fontId="8" fillId="2" borderId="77" xfId="0" applyNumberFormat="1" applyFont="1" applyFill="1" applyBorder="1" applyAlignment="1" applyProtection="1">
      <alignment vertical="center"/>
      <protection locked="0"/>
    </xf>
    <xf numFmtId="0" fontId="8" fillId="2" borderId="75" xfId="0" applyNumberFormat="1" applyFont="1" applyFill="1" applyBorder="1" applyAlignment="1" applyProtection="1">
      <alignment horizontal="right" vertical="center"/>
      <protection locked="0"/>
    </xf>
    <xf numFmtId="0" fontId="8" fillId="2" borderId="76" xfId="0" applyNumberFormat="1" applyFont="1" applyFill="1" applyBorder="1" applyAlignment="1" applyProtection="1">
      <alignment horizontal="right" vertical="center"/>
      <protection locked="0"/>
    </xf>
    <xf numFmtId="0" fontId="8" fillId="2" borderId="77" xfId="0" applyNumberFormat="1" applyFont="1" applyFill="1" applyBorder="1" applyAlignment="1" applyProtection="1">
      <alignment horizontal="right" vertical="center"/>
      <protection locked="0"/>
    </xf>
    <xf numFmtId="0" fontId="8" fillId="0" borderId="104" xfId="0" applyNumberFormat="1" applyFont="1" applyBorder="1" applyAlignment="1">
      <alignment vertical="center"/>
    </xf>
    <xf numFmtId="0" fontId="8" fillId="0" borderId="45" xfId="0" applyNumberFormat="1" applyFont="1" applyBorder="1" applyAlignment="1">
      <alignment vertical="center"/>
    </xf>
    <xf numFmtId="0" fontId="8" fillId="0" borderId="135" xfId="0" applyNumberFormat="1" applyFont="1" applyBorder="1" applyAlignment="1">
      <alignment vertical="center"/>
    </xf>
    <xf numFmtId="0" fontId="8" fillId="0" borderId="140" xfId="0" applyNumberFormat="1" applyFont="1" applyBorder="1" applyAlignment="1">
      <alignment vertical="center"/>
    </xf>
    <xf numFmtId="0" fontId="8" fillId="0" borderId="56" xfId="0" applyNumberFormat="1" applyFont="1" applyBorder="1" applyAlignment="1">
      <alignment vertical="center"/>
    </xf>
    <xf numFmtId="0" fontId="8" fillId="0" borderId="87" xfId="0" applyNumberFormat="1" applyFont="1" applyBorder="1" applyAlignment="1">
      <alignment vertical="center"/>
    </xf>
    <xf numFmtId="0" fontId="8" fillId="0" borderId="88" xfId="0" applyNumberFormat="1" applyFont="1" applyBorder="1" applyAlignment="1">
      <alignment vertical="center"/>
    </xf>
    <xf numFmtId="0" fontId="19" fillId="2" borderId="75" xfId="0" applyFont="1" applyFill="1" applyBorder="1" applyAlignment="1" applyProtection="1">
      <alignment horizontal="center" vertical="center"/>
      <protection locked="0"/>
    </xf>
    <xf numFmtId="0" fontId="19" fillId="2" borderId="77" xfId="0" applyFont="1" applyFill="1" applyBorder="1" applyAlignment="1" applyProtection="1">
      <alignment horizontal="center" vertical="center"/>
      <protection locked="0"/>
    </xf>
    <xf numFmtId="0" fontId="19" fillId="2" borderId="83" xfId="0" applyFont="1" applyFill="1" applyBorder="1" applyAlignment="1" applyProtection="1">
      <alignment horizontal="center" vertical="center"/>
      <protection locked="0"/>
    </xf>
    <xf numFmtId="0" fontId="8" fillId="0" borderId="0" xfId="0" applyFont="1" applyBorder="1" applyAlignment="1">
      <alignment vertical="center"/>
    </xf>
    <xf numFmtId="0" fontId="9" fillId="0" borderId="68" xfId="0" applyNumberFormat="1" applyFont="1" applyFill="1" applyBorder="1" applyAlignment="1" applyProtection="1">
      <alignment horizontal="center" vertical="center" wrapText="1"/>
      <protection locked="0"/>
    </xf>
    <xf numFmtId="0" fontId="9" fillId="0" borderId="61" xfId="0" applyNumberFormat="1" applyFont="1" applyFill="1" applyBorder="1" applyAlignment="1" applyProtection="1">
      <alignment horizontal="center" vertical="center" wrapText="1"/>
      <protection locked="0"/>
    </xf>
    <xf numFmtId="0" fontId="9" fillId="0" borderId="62" xfId="0" applyNumberFormat="1" applyFont="1" applyFill="1" applyBorder="1" applyAlignment="1" applyProtection="1">
      <alignment horizontal="center" vertical="center" wrapText="1"/>
      <protection locked="0"/>
    </xf>
    <xf numFmtId="0" fontId="9" fillId="0" borderId="38" xfId="0" applyNumberFormat="1" applyFont="1" applyFill="1" applyBorder="1" applyAlignment="1" applyProtection="1">
      <alignment horizontal="center" vertical="center" wrapText="1"/>
      <protection locked="0"/>
    </xf>
    <xf numFmtId="0" fontId="9" fillId="0" borderId="0" xfId="0" applyNumberFormat="1" applyFont="1" applyFill="1" applyBorder="1" applyAlignment="1" applyProtection="1">
      <alignment horizontal="center" vertical="center" wrapText="1"/>
      <protection locked="0"/>
    </xf>
    <xf numFmtId="0" fontId="9" fillId="0" borderId="8" xfId="0" applyNumberFormat="1" applyFont="1" applyFill="1" applyBorder="1" applyAlignment="1" applyProtection="1">
      <alignment horizontal="center" vertical="center" wrapText="1"/>
      <protection locked="0"/>
    </xf>
    <xf numFmtId="0" fontId="8" fillId="0" borderId="62" xfId="0" applyNumberFormat="1" applyFont="1" applyFill="1" applyBorder="1" applyAlignment="1" applyProtection="1">
      <alignment horizontal="center" vertical="center"/>
      <protection locked="0"/>
    </xf>
    <xf numFmtId="0" fontId="8" fillId="0" borderId="38" xfId="0" applyNumberFormat="1" applyFont="1" applyFill="1" applyBorder="1" applyAlignment="1" applyProtection="1">
      <alignment horizontal="center" vertical="center"/>
      <protection locked="0"/>
    </xf>
    <xf numFmtId="0" fontId="8" fillId="0" borderId="68" xfId="0" applyNumberFormat="1" applyFont="1" applyBorder="1" applyAlignment="1" applyProtection="1">
      <alignment horizontal="center" vertical="center"/>
      <protection locked="0"/>
    </xf>
    <xf numFmtId="0" fontId="8" fillId="0" borderId="61" xfId="0" applyNumberFormat="1" applyFont="1" applyBorder="1" applyAlignment="1" applyProtection="1">
      <alignment horizontal="center" vertical="center"/>
      <protection locked="0"/>
    </xf>
    <xf numFmtId="0" fontId="8" fillId="0" borderId="62" xfId="0" applyNumberFormat="1" applyFont="1" applyBorder="1" applyAlignment="1" applyProtection="1">
      <alignment horizontal="center" vertical="center"/>
      <protection locked="0"/>
    </xf>
    <xf numFmtId="0" fontId="8" fillId="0" borderId="38" xfId="0" applyNumberFormat="1" applyFont="1" applyBorder="1" applyAlignment="1" applyProtection="1">
      <alignment horizontal="center" vertical="center"/>
      <protection locked="0"/>
    </xf>
    <xf numFmtId="0" fontId="8" fillId="0" borderId="0" xfId="0" applyNumberFormat="1" applyFont="1" applyBorder="1" applyAlignment="1" applyProtection="1">
      <alignment horizontal="center" vertical="center"/>
      <protection locked="0"/>
    </xf>
    <xf numFmtId="0" fontId="8" fillId="0" borderId="8" xfId="0" applyNumberFormat="1" applyFont="1" applyBorder="1" applyAlignment="1" applyProtection="1">
      <alignment horizontal="center" vertical="center"/>
      <protection locked="0"/>
    </xf>
    <xf numFmtId="0" fontId="8" fillId="0" borderId="56"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8" fillId="0" borderId="68" xfId="0" applyNumberFormat="1" applyFont="1" applyBorder="1" applyAlignment="1">
      <alignment vertical="center"/>
    </xf>
    <xf numFmtId="0" fontId="8" fillId="0" borderId="61" xfId="0" applyNumberFormat="1" applyFont="1" applyBorder="1" applyAlignment="1">
      <alignment vertical="center"/>
    </xf>
    <xf numFmtId="0" fontId="8" fillId="0" borderId="65" xfId="0" applyNumberFormat="1" applyFont="1" applyBorder="1" applyAlignment="1">
      <alignment horizontal="center" vertical="center"/>
    </xf>
    <xf numFmtId="0" fontId="8" fillId="0" borderId="66" xfId="0" applyNumberFormat="1" applyFont="1" applyBorder="1" applyAlignment="1">
      <alignment horizontal="center" vertical="center"/>
    </xf>
    <xf numFmtId="0" fontId="8" fillId="0" borderId="68" xfId="0" applyNumberFormat="1" applyFont="1" applyBorder="1" applyAlignment="1">
      <alignment vertical="center" wrapText="1"/>
    </xf>
    <xf numFmtId="0" fontId="8" fillId="0" borderId="61" xfId="0" applyNumberFormat="1" applyFont="1" applyBorder="1" applyAlignment="1">
      <alignment vertical="center" wrapText="1"/>
    </xf>
    <xf numFmtId="0" fontId="8" fillId="0" borderId="62" xfId="0" applyNumberFormat="1" applyFont="1" applyBorder="1" applyAlignment="1">
      <alignment vertical="center" wrapText="1"/>
    </xf>
    <xf numFmtId="0" fontId="8" fillId="0" borderId="56" xfId="0" applyNumberFormat="1" applyFont="1" applyBorder="1" applyAlignment="1">
      <alignment vertical="center" wrapText="1"/>
    </xf>
    <xf numFmtId="0" fontId="8" fillId="0" borderId="45" xfId="0" applyNumberFormat="1" applyFont="1" applyBorder="1" applyAlignment="1">
      <alignment vertical="center" wrapText="1"/>
    </xf>
    <xf numFmtId="0" fontId="8" fillId="0" borderId="46" xfId="0" applyNumberFormat="1" applyFont="1" applyBorder="1" applyAlignment="1">
      <alignment vertical="center" wrapText="1"/>
    </xf>
    <xf numFmtId="0" fontId="8" fillId="0" borderId="46" xfId="0" applyNumberFormat="1" applyFont="1" applyBorder="1" applyAlignment="1">
      <alignment vertical="center"/>
    </xf>
    <xf numFmtId="0" fontId="8" fillId="0" borderId="70" xfId="0" applyNumberFormat="1" applyFont="1" applyBorder="1" applyAlignment="1">
      <alignment horizontal="center" vertical="center"/>
    </xf>
    <xf numFmtId="176" fontId="15" fillId="0" borderId="46" xfId="0" applyNumberFormat="1" applyFont="1" applyFill="1" applyBorder="1" applyAlignment="1" applyProtection="1">
      <alignment horizontal="center" vertical="center"/>
      <protection locked="0"/>
    </xf>
    <xf numFmtId="176" fontId="15" fillId="0" borderId="4" xfId="0" applyNumberFormat="1" applyFont="1" applyFill="1" applyBorder="1" applyAlignment="1" applyProtection="1">
      <alignment horizontal="center" vertical="center"/>
      <protection locked="0"/>
    </xf>
    <xf numFmtId="176" fontId="15" fillId="0" borderId="45" xfId="0" applyNumberFormat="1" applyFont="1" applyFill="1" applyBorder="1" applyAlignment="1" applyProtection="1">
      <alignment vertical="center"/>
      <protection locked="0"/>
    </xf>
    <xf numFmtId="176" fontId="15" fillId="2" borderId="71" xfId="0" applyNumberFormat="1" applyFont="1" applyFill="1" applyBorder="1" applyAlignment="1" applyProtection="1">
      <alignment horizontal="center" vertical="center"/>
      <protection locked="0"/>
    </xf>
    <xf numFmtId="0" fontId="8" fillId="0" borderId="68" xfId="0" applyNumberFormat="1" applyFont="1" applyBorder="1" applyAlignment="1">
      <alignment horizontal="center" vertical="center"/>
    </xf>
    <xf numFmtId="0" fontId="8" fillId="0" borderId="61" xfId="0" applyNumberFormat="1" applyFont="1" applyBorder="1" applyAlignment="1">
      <alignment horizontal="center" vertical="center"/>
    </xf>
    <xf numFmtId="0" fontId="8" fillId="0" borderId="62" xfId="0" applyNumberFormat="1" applyFont="1" applyBorder="1" applyAlignment="1">
      <alignment horizontal="center" vertical="center"/>
    </xf>
    <xf numFmtId="176" fontId="15" fillId="2" borderId="71" xfId="0" applyNumberFormat="1" applyFont="1" applyFill="1" applyBorder="1" applyAlignment="1" applyProtection="1">
      <alignment vertical="center"/>
      <protection locked="0"/>
    </xf>
    <xf numFmtId="0" fontId="8" fillId="0" borderId="65" xfId="0" applyNumberFormat="1" applyFont="1" applyBorder="1" applyAlignment="1">
      <alignment vertical="center"/>
    </xf>
    <xf numFmtId="0" fontId="19" fillId="0" borderId="65" xfId="0" applyNumberFormat="1" applyFont="1" applyFill="1" applyBorder="1" applyAlignment="1" applyProtection="1">
      <alignment horizontal="center" vertical="center"/>
      <protection locked="0"/>
    </xf>
    <xf numFmtId="0" fontId="19" fillId="0" borderId="66" xfId="0" applyNumberFormat="1" applyFont="1" applyFill="1" applyBorder="1" applyAlignment="1" applyProtection="1">
      <alignment horizontal="center" vertical="center"/>
      <protection locked="0"/>
    </xf>
    <xf numFmtId="183" fontId="15" fillId="0" borderId="66" xfId="0" applyNumberFormat="1" applyFont="1" applyFill="1" applyBorder="1" applyAlignment="1" applyProtection="1">
      <alignment vertical="center"/>
      <protection locked="0"/>
    </xf>
    <xf numFmtId="183" fontId="15" fillId="0" borderId="67" xfId="0" applyNumberFormat="1" applyFont="1" applyFill="1" applyBorder="1" applyAlignment="1" applyProtection="1">
      <alignment vertical="center"/>
      <protection locked="0"/>
    </xf>
    <xf numFmtId="183" fontId="15" fillId="0" borderId="69" xfId="0" applyNumberFormat="1" applyFont="1" applyFill="1" applyBorder="1" applyAlignment="1" applyProtection="1">
      <alignment vertical="center"/>
      <protection locked="0"/>
    </xf>
    <xf numFmtId="183" fontId="15" fillId="0" borderId="4" xfId="0" applyNumberFormat="1" applyFont="1" applyFill="1" applyBorder="1" applyAlignment="1" applyProtection="1">
      <alignment vertical="center"/>
      <protection locked="0"/>
    </xf>
    <xf numFmtId="183" fontId="15" fillId="0" borderId="56" xfId="0" applyNumberFormat="1" applyFont="1" applyFill="1" applyBorder="1" applyAlignment="1" applyProtection="1">
      <alignment vertical="center"/>
      <protection locked="0"/>
    </xf>
    <xf numFmtId="0" fontId="8" fillId="0" borderId="68"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38"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176" fontId="8" fillId="2" borderId="71" xfId="0" applyNumberFormat="1" applyFont="1" applyFill="1" applyBorder="1" applyAlignment="1" applyProtection="1">
      <alignment horizontal="center" vertical="center" wrapText="1"/>
      <protection locked="0"/>
    </xf>
    <xf numFmtId="0" fontId="8" fillId="0" borderId="65" xfId="0" applyFont="1" applyBorder="1" applyAlignment="1">
      <alignment horizontal="center" vertical="center" textRotation="255"/>
    </xf>
    <xf numFmtId="0" fontId="8" fillId="0" borderId="86" xfId="0" applyFont="1" applyBorder="1" applyAlignment="1">
      <alignment horizontal="center"/>
    </xf>
    <xf numFmtId="0" fontId="8" fillId="0" borderId="65" xfId="0" applyFont="1" applyBorder="1" applyAlignment="1">
      <alignment horizontal="center" vertical="center"/>
    </xf>
    <xf numFmtId="0" fontId="8" fillId="0" borderId="70" xfId="0" applyFont="1" applyBorder="1" applyAlignment="1">
      <alignment horizontal="center" vertical="center"/>
    </xf>
    <xf numFmtId="0" fontId="8" fillId="0" borderId="66" xfId="0" applyFont="1" applyBorder="1" applyAlignment="1">
      <alignment horizontal="center" vertical="center"/>
    </xf>
    <xf numFmtId="176" fontId="8" fillId="2" borderId="71" xfId="0" applyNumberFormat="1" applyFont="1" applyFill="1" applyBorder="1" applyAlignment="1" applyProtection="1">
      <alignment vertical="center"/>
      <protection locked="0"/>
    </xf>
    <xf numFmtId="176" fontId="8" fillId="2" borderId="71" xfId="0" applyNumberFormat="1" applyFont="1" applyFill="1" applyBorder="1" applyAlignment="1" applyProtection="1">
      <alignment horizontal="center" vertical="center"/>
      <protection locked="0"/>
    </xf>
    <xf numFmtId="183" fontId="19" fillId="0" borderId="65" xfId="0" applyNumberFormat="1" applyFont="1" applyFill="1" applyBorder="1" applyAlignment="1" applyProtection="1">
      <alignment vertical="center"/>
      <protection locked="0"/>
    </xf>
    <xf numFmtId="183" fontId="19" fillId="0" borderId="65" xfId="1" applyNumberFormat="1" applyFont="1" applyFill="1" applyBorder="1" applyAlignment="1" applyProtection="1">
      <alignment vertical="center"/>
      <protection locked="0"/>
    </xf>
    <xf numFmtId="183" fontId="19" fillId="0" borderId="69" xfId="0" applyNumberFormat="1" applyFont="1" applyBorder="1" applyAlignment="1">
      <alignment vertical="center"/>
    </xf>
    <xf numFmtId="183" fontId="19" fillId="0" borderId="65" xfId="0" applyNumberFormat="1" applyFont="1" applyBorder="1" applyAlignment="1">
      <alignment vertical="center"/>
    </xf>
    <xf numFmtId="0" fontId="8" fillId="3" borderId="70" xfId="0" applyFont="1" applyFill="1" applyBorder="1" applyAlignment="1">
      <alignment horizontal="center" vertical="center"/>
    </xf>
    <xf numFmtId="183" fontId="19" fillId="2" borderId="71" xfId="0" applyNumberFormat="1" applyFont="1" applyFill="1" applyBorder="1" applyAlignment="1" applyProtection="1">
      <alignment vertical="center"/>
      <protection locked="0"/>
    </xf>
    <xf numFmtId="183" fontId="19" fillId="0" borderId="4" xfId="0" applyNumberFormat="1" applyFont="1" applyBorder="1" applyAlignment="1">
      <alignment vertical="top"/>
    </xf>
    <xf numFmtId="183" fontId="19" fillId="0" borderId="65" xfId="0" applyNumberFormat="1" applyFont="1" applyBorder="1" applyAlignment="1">
      <alignment vertical="top"/>
    </xf>
    <xf numFmtId="0" fontId="8" fillId="2" borderId="75" xfId="0" applyFont="1" applyFill="1" applyBorder="1" applyAlignment="1" applyProtection="1">
      <alignment vertical="top" wrapText="1"/>
      <protection locked="0"/>
    </xf>
    <xf numFmtId="0" fontId="8" fillId="2" borderId="76" xfId="0" applyFont="1" applyFill="1" applyBorder="1" applyAlignment="1" applyProtection="1">
      <alignment vertical="top" wrapText="1"/>
      <protection locked="0"/>
    </xf>
    <xf numFmtId="0" fontId="8" fillId="2" borderId="77" xfId="0" applyFont="1" applyFill="1" applyBorder="1" applyAlignment="1" applyProtection="1">
      <alignment vertical="top" wrapText="1"/>
      <protection locked="0"/>
    </xf>
    <xf numFmtId="0" fontId="19" fillId="0" borderId="43" xfId="0" applyFont="1" applyBorder="1" applyAlignment="1">
      <alignment horizontal="center" vertical="center"/>
    </xf>
    <xf numFmtId="0" fontId="19" fillId="0" borderId="49" xfId="0" applyFont="1" applyBorder="1" applyAlignment="1">
      <alignment horizontal="center" vertical="center"/>
    </xf>
    <xf numFmtId="0" fontId="19" fillId="0" borderId="50" xfId="0" applyFont="1" applyBorder="1" applyAlignment="1">
      <alignment horizontal="center" vertical="center"/>
    </xf>
    <xf numFmtId="0" fontId="9" fillId="0" borderId="65" xfId="0" applyFont="1" applyBorder="1" applyAlignment="1">
      <alignment horizontal="center" vertical="center"/>
    </xf>
    <xf numFmtId="0" fontId="9" fillId="3" borderId="65" xfId="0" applyFont="1" applyFill="1" applyBorder="1" applyAlignment="1">
      <alignment horizontal="center" vertical="center"/>
    </xf>
    <xf numFmtId="0" fontId="9" fillId="3" borderId="66" xfId="0" applyFont="1" applyFill="1" applyBorder="1" applyAlignment="1">
      <alignment horizontal="center" vertical="center"/>
    </xf>
    <xf numFmtId="183" fontId="19" fillId="0" borderId="4" xfId="0" applyNumberFormat="1" applyFont="1" applyFill="1" applyBorder="1" applyAlignment="1" applyProtection="1">
      <alignment vertical="center"/>
      <protection locked="0"/>
    </xf>
    <xf numFmtId="183" fontId="19" fillId="2" borderId="71" xfId="0" applyNumberFormat="1" applyFont="1" applyFill="1" applyBorder="1" applyAlignment="1">
      <alignment vertical="center"/>
    </xf>
    <xf numFmtId="183" fontId="19" fillId="0" borderId="4" xfId="0" applyNumberFormat="1" applyFont="1" applyBorder="1" applyAlignment="1">
      <alignment vertical="center"/>
    </xf>
    <xf numFmtId="0" fontId="8" fillId="0" borderId="82" xfId="0" applyFont="1" applyBorder="1" applyAlignment="1">
      <alignment vertical="center"/>
    </xf>
    <xf numFmtId="0" fontId="8" fillId="0" borderId="67" xfId="0" applyFont="1" applyBorder="1" applyAlignment="1">
      <alignment vertical="center"/>
    </xf>
    <xf numFmtId="0" fontId="8" fillId="0" borderId="69" xfId="0" applyFont="1" applyBorder="1" applyAlignment="1">
      <alignment vertical="center"/>
    </xf>
    <xf numFmtId="0" fontId="8" fillId="0" borderId="8" xfId="0" applyFont="1" applyBorder="1" applyAlignment="1">
      <alignment vertical="center"/>
    </xf>
    <xf numFmtId="0" fontId="8" fillId="2" borderId="0" xfId="0" applyFont="1" applyFill="1" applyBorder="1" applyAlignment="1">
      <alignment horizontal="center" vertical="top"/>
    </xf>
    <xf numFmtId="0" fontId="8" fillId="2" borderId="45" xfId="0" applyFont="1" applyFill="1" applyBorder="1" applyAlignment="1">
      <alignment horizontal="center" vertical="top"/>
    </xf>
    <xf numFmtId="0" fontId="8" fillId="0" borderId="61" xfId="0" applyFont="1" applyBorder="1" applyAlignment="1">
      <alignment vertical="center"/>
    </xf>
    <xf numFmtId="0" fontId="8" fillId="0" borderId="62" xfId="0" applyFont="1" applyBorder="1" applyAlignment="1">
      <alignment vertical="center"/>
    </xf>
    <xf numFmtId="0" fontId="8" fillId="0" borderId="66" xfId="0" applyFont="1" applyBorder="1" applyAlignment="1">
      <alignment vertical="center"/>
    </xf>
    <xf numFmtId="0" fontId="19" fillId="7" borderId="75" xfId="0" applyFont="1" applyFill="1" applyBorder="1" applyAlignment="1" applyProtection="1">
      <alignment horizontal="center" vertical="center"/>
      <protection locked="0"/>
    </xf>
    <xf numFmtId="0" fontId="19" fillId="7" borderId="77" xfId="0" applyFont="1" applyFill="1" applyBorder="1" applyAlignment="1" applyProtection="1">
      <alignment horizontal="center" vertical="center"/>
      <protection locked="0"/>
    </xf>
    <xf numFmtId="0" fontId="9" fillId="0" borderId="67" xfId="0" applyFont="1" applyBorder="1" applyAlignment="1">
      <alignment vertical="center"/>
    </xf>
    <xf numFmtId="0" fontId="9" fillId="0" borderId="69" xfId="0" applyFont="1" applyBorder="1" applyAlignment="1">
      <alignment vertical="center"/>
    </xf>
    <xf numFmtId="0" fontId="8" fillId="0" borderId="61" xfId="0" applyFont="1" applyBorder="1" applyAlignment="1">
      <alignment vertical="center" wrapText="1"/>
    </xf>
    <xf numFmtId="0" fontId="8" fillId="0" borderId="62" xfId="0" applyFont="1" applyBorder="1" applyAlignment="1">
      <alignment vertical="center" wrapText="1"/>
    </xf>
    <xf numFmtId="0" fontId="8" fillId="0" borderId="0" xfId="0" applyFont="1" applyBorder="1" applyAlignment="1">
      <alignment vertical="center" wrapText="1"/>
    </xf>
    <xf numFmtId="0" fontId="8" fillId="0" borderId="8" xfId="0" applyFont="1" applyBorder="1" applyAlignment="1">
      <alignment vertical="center" wrapText="1"/>
    </xf>
    <xf numFmtId="0" fontId="8" fillId="0" borderId="45" xfId="0" applyFont="1" applyBorder="1" applyAlignment="1">
      <alignment vertical="center" wrapText="1"/>
    </xf>
    <xf numFmtId="0" fontId="8" fillId="0" borderId="46" xfId="0" applyFont="1" applyBorder="1" applyAlignment="1">
      <alignment vertical="center" wrapText="1"/>
    </xf>
    <xf numFmtId="0" fontId="8" fillId="0" borderId="45" xfId="0" applyFont="1" applyBorder="1" applyAlignment="1">
      <alignment vertical="center"/>
    </xf>
    <xf numFmtId="0" fontId="8" fillId="0" borderId="46" xfId="0" applyFont="1" applyBorder="1" applyAlignment="1">
      <alignment vertical="center"/>
    </xf>
    <xf numFmtId="0" fontId="19" fillId="7" borderId="84" xfId="0" applyFont="1" applyFill="1" applyBorder="1" applyAlignment="1" applyProtection="1">
      <alignment horizontal="center" vertical="center"/>
      <protection locked="0"/>
    </xf>
    <xf numFmtId="0" fontId="19" fillId="7" borderId="85" xfId="0" applyFont="1" applyFill="1" applyBorder="1" applyAlignment="1" applyProtection="1">
      <alignment horizontal="center" vertical="center"/>
      <protection locked="0"/>
    </xf>
    <xf numFmtId="0" fontId="19" fillId="7" borderId="72" xfId="0" applyFont="1" applyFill="1" applyBorder="1" applyAlignment="1" applyProtection="1">
      <alignment horizontal="center" vertical="center"/>
      <protection locked="0"/>
    </xf>
    <xf numFmtId="0" fontId="19" fillId="7" borderId="74" xfId="0" applyFont="1" applyFill="1" applyBorder="1" applyAlignment="1" applyProtection="1">
      <alignment horizontal="center" vertical="center"/>
      <protection locked="0"/>
    </xf>
    <xf numFmtId="0" fontId="8" fillId="0" borderId="69"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65" xfId="0" applyFont="1" applyBorder="1" applyAlignment="1">
      <alignment vertical="center"/>
    </xf>
    <xf numFmtId="0" fontId="8" fillId="0" borderId="68" xfId="0" applyFont="1" applyBorder="1" applyAlignment="1">
      <alignment vertical="center"/>
    </xf>
    <xf numFmtId="0" fontId="8" fillId="0" borderId="104" xfId="0" applyFont="1" applyBorder="1" applyAlignment="1">
      <alignment vertical="center"/>
    </xf>
    <xf numFmtId="0" fontId="8" fillId="0" borderId="56" xfId="0" applyFont="1" applyBorder="1" applyAlignment="1">
      <alignment vertical="center"/>
    </xf>
    <xf numFmtId="0" fontId="8" fillId="0" borderId="117" xfId="0" applyFont="1" applyBorder="1" applyAlignment="1">
      <alignment vertical="center"/>
    </xf>
    <xf numFmtId="0" fontId="8" fillId="0" borderId="67" xfId="0" applyFont="1" applyBorder="1" applyAlignment="1">
      <alignment horizontal="center" vertical="center"/>
    </xf>
    <xf numFmtId="0" fontId="8" fillId="0" borderId="117" xfId="0" applyFont="1" applyBorder="1" applyAlignment="1">
      <alignment horizontal="center" vertical="center"/>
    </xf>
    <xf numFmtId="0" fontId="8" fillId="0" borderId="69" xfId="0" applyFont="1" applyBorder="1" applyAlignment="1">
      <alignment horizontal="center" vertical="center"/>
    </xf>
    <xf numFmtId="0" fontId="8" fillId="0" borderId="118" xfId="0" applyFont="1" applyBorder="1" applyAlignment="1">
      <alignment horizontal="center" vertical="center"/>
    </xf>
    <xf numFmtId="0" fontId="8" fillId="0" borderId="107" xfId="0" applyFont="1" applyBorder="1" applyAlignment="1">
      <alignment horizontal="center" vertical="center"/>
    </xf>
    <xf numFmtId="0" fontId="8" fillId="0" borderId="65" xfId="0" applyFont="1" applyFill="1" applyBorder="1" applyAlignment="1">
      <alignment horizontal="right" vertical="center"/>
    </xf>
    <xf numFmtId="0" fontId="8" fillId="0" borderId="80" xfId="0" applyFont="1" applyBorder="1" applyAlignment="1">
      <alignment horizontal="center" vertical="center"/>
    </xf>
    <xf numFmtId="4" fontId="19" fillId="0" borderId="80" xfId="0" applyNumberFormat="1" applyFont="1" applyFill="1" applyBorder="1" applyAlignment="1">
      <alignment vertical="center"/>
    </xf>
    <xf numFmtId="4" fontId="19" fillId="0" borderId="79" xfId="0" applyNumberFormat="1" applyFont="1" applyFill="1" applyBorder="1" applyAlignment="1">
      <alignment vertical="center"/>
    </xf>
    <xf numFmtId="4" fontId="19" fillId="0" borderId="45" xfId="0" applyNumberFormat="1" applyFont="1" applyFill="1" applyBorder="1" applyAlignment="1" applyProtection="1">
      <alignment vertical="center"/>
      <protection locked="0"/>
    </xf>
    <xf numFmtId="0" fontId="8" fillId="0" borderId="45" xfId="0" applyFont="1" applyBorder="1" applyAlignment="1">
      <alignment horizontal="center" vertical="center"/>
    </xf>
    <xf numFmtId="4" fontId="19" fillId="0" borderId="45" xfId="0" applyNumberFormat="1" applyFont="1" applyBorder="1" applyAlignment="1">
      <alignment vertical="center"/>
    </xf>
    <xf numFmtId="176" fontId="8" fillId="0" borderId="79" xfId="0" applyNumberFormat="1" applyFont="1" applyFill="1" applyBorder="1" applyAlignment="1">
      <alignment horizontal="center" vertical="center"/>
    </xf>
    <xf numFmtId="0" fontId="8" fillId="0" borderId="79" xfId="0" applyFont="1" applyBorder="1" applyAlignment="1">
      <alignment horizontal="center" vertical="center"/>
    </xf>
    <xf numFmtId="0" fontId="8" fillId="0" borderId="65" xfId="0" applyFont="1" applyFill="1" applyBorder="1" applyAlignment="1">
      <alignment horizontal="center" vertical="center"/>
    </xf>
    <xf numFmtId="0" fontId="8" fillId="0" borderId="65" xfId="0" applyFont="1" applyBorder="1" applyAlignment="1">
      <alignment vertical="center" wrapText="1"/>
    </xf>
    <xf numFmtId="0" fontId="19" fillId="2" borderId="71" xfId="0" applyFont="1" applyFill="1" applyBorder="1" applyAlignment="1" applyProtection="1">
      <alignment vertical="center"/>
      <protection locked="0"/>
    </xf>
    <xf numFmtId="0" fontId="8" fillId="0" borderId="110" xfId="0" applyFont="1" applyBorder="1" applyAlignment="1">
      <alignment horizontal="center" vertical="center"/>
    </xf>
    <xf numFmtId="0" fontId="11" fillId="0" borderId="70" xfId="0" applyFont="1" applyBorder="1" applyAlignment="1">
      <alignment horizontal="center" vertical="center"/>
    </xf>
    <xf numFmtId="0" fontId="11" fillId="0" borderId="55" xfId="0" applyFont="1" applyBorder="1" applyAlignment="1">
      <alignment horizontal="center" vertical="center"/>
    </xf>
    <xf numFmtId="0" fontId="10" fillId="0" borderId="65" xfId="0" applyFont="1" applyBorder="1" applyAlignment="1">
      <alignment vertical="center" wrapText="1"/>
    </xf>
    <xf numFmtId="0" fontId="10" fillId="0" borderId="70" xfId="0" applyFont="1" applyBorder="1" applyAlignment="1">
      <alignment vertical="center" wrapText="1"/>
    </xf>
    <xf numFmtId="0" fontId="8" fillId="0" borderId="70" xfId="0" applyFont="1" applyBorder="1" applyAlignment="1">
      <alignment horizontal="center" vertical="center" textRotation="255"/>
    </xf>
    <xf numFmtId="0" fontId="9" fillId="0" borderId="4" xfId="0" applyFont="1" applyBorder="1" applyAlignment="1">
      <alignment horizontal="center" vertical="center" shrinkToFit="1"/>
    </xf>
    <xf numFmtId="0" fontId="8" fillId="0" borderId="70" xfId="0" applyFont="1" applyBorder="1" applyAlignment="1">
      <alignment vertical="center" wrapText="1"/>
    </xf>
    <xf numFmtId="0" fontId="8" fillId="0" borderId="55" xfId="0" applyFont="1" applyBorder="1" applyAlignment="1">
      <alignment vertical="center" wrapText="1"/>
    </xf>
    <xf numFmtId="0" fontId="19" fillId="0" borderId="68" xfId="0" quotePrefix="1" applyFont="1" applyBorder="1" applyAlignment="1">
      <alignment horizontal="center" vertical="center"/>
    </xf>
    <xf numFmtId="0" fontId="19" fillId="0" borderId="61" xfId="0" quotePrefix="1" applyFont="1" applyBorder="1" applyAlignment="1">
      <alignment horizontal="center" vertical="center"/>
    </xf>
    <xf numFmtId="0" fontId="19" fillId="0" borderId="62" xfId="0" quotePrefix="1" applyFont="1" applyBorder="1" applyAlignment="1">
      <alignment horizontal="center" vertical="center"/>
    </xf>
    <xf numFmtId="0" fontId="21" fillId="5" borderId="71" xfId="0" applyFont="1" applyFill="1" applyBorder="1" applyAlignment="1">
      <alignment horizontal="center" vertical="center"/>
    </xf>
    <xf numFmtId="0" fontId="19" fillId="2" borderId="71" xfId="0" applyFont="1" applyFill="1" applyBorder="1" applyAlignment="1" applyProtection="1">
      <alignment horizontal="center" vertical="center"/>
      <protection locked="0"/>
    </xf>
    <xf numFmtId="0" fontId="8" fillId="0" borderId="55" xfId="0" applyFont="1" applyBorder="1" applyAlignment="1">
      <alignment horizontal="center" vertical="center"/>
    </xf>
    <xf numFmtId="0" fontId="8" fillId="0" borderId="81" xfId="0" applyFont="1" applyFill="1" applyBorder="1" applyAlignment="1" applyProtection="1">
      <alignment horizontal="center" vertical="center"/>
      <protection locked="0"/>
    </xf>
    <xf numFmtId="0" fontId="8" fillId="0" borderId="65" xfId="0" applyFont="1" applyFill="1" applyBorder="1" applyAlignment="1" applyProtection="1">
      <alignment horizontal="center" vertical="center"/>
      <protection locked="0"/>
    </xf>
    <xf numFmtId="0" fontId="10" fillId="0" borderId="4" xfId="0" applyFont="1" applyBorder="1" applyAlignment="1">
      <alignment horizontal="center" vertical="center"/>
    </xf>
    <xf numFmtId="0" fontId="10" fillId="0" borderId="70" xfId="0" applyFont="1" applyBorder="1" applyAlignment="1">
      <alignment horizontal="center" vertical="center"/>
    </xf>
    <xf numFmtId="185" fontId="8" fillId="0" borderId="56" xfId="0" applyNumberFormat="1" applyFont="1" applyBorder="1" applyAlignment="1">
      <alignment horizontal="right" vertical="center"/>
    </xf>
    <xf numFmtId="0" fontId="8" fillId="0" borderId="45" xfId="0" applyFont="1" applyBorder="1" applyAlignment="1">
      <alignment horizontal="right" vertical="center"/>
    </xf>
    <xf numFmtId="0" fontId="8" fillId="0" borderId="46" xfId="0" applyFont="1" applyBorder="1" applyAlignment="1">
      <alignment horizontal="right" vertical="center"/>
    </xf>
    <xf numFmtId="176" fontId="8" fillId="0" borderId="65" xfId="0" applyNumberFormat="1" applyFont="1" applyFill="1" applyBorder="1" applyAlignment="1" applyProtection="1">
      <alignment horizontal="center" vertical="center"/>
      <protection locked="0"/>
    </xf>
    <xf numFmtId="49" fontId="19" fillId="2" borderId="71" xfId="0" applyNumberFormat="1" applyFont="1" applyFill="1" applyBorder="1" applyAlignment="1" applyProtection="1">
      <alignment horizontal="center" vertical="center"/>
      <protection locked="0"/>
    </xf>
    <xf numFmtId="0" fontId="30" fillId="0" borderId="110" xfId="0" applyFont="1" applyFill="1" applyBorder="1" applyAlignment="1" applyProtection="1">
      <alignment horizontal="center" vertical="center"/>
      <protection locked="0"/>
    </xf>
    <xf numFmtId="0" fontId="30" fillId="0" borderId="109" xfId="0" applyFont="1" applyFill="1" applyBorder="1" applyAlignment="1" applyProtection="1">
      <alignment horizontal="center" vertical="center"/>
      <protection locked="0"/>
    </xf>
    <xf numFmtId="0" fontId="16" fillId="5" borderId="75" xfId="0" applyFont="1" applyFill="1" applyBorder="1" applyAlignment="1">
      <alignment horizontal="center" vertical="center"/>
    </xf>
    <xf numFmtId="0" fontId="16" fillId="5" borderId="76" xfId="0" applyFont="1" applyFill="1" applyBorder="1" applyAlignment="1">
      <alignment horizontal="center" vertical="center"/>
    </xf>
    <xf numFmtId="0" fontId="16" fillId="5" borderId="77" xfId="0" applyFont="1" applyFill="1" applyBorder="1" applyAlignment="1">
      <alignment horizontal="center" vertical="center"/>
    </xf>
    <xf numFmtId="178" fontId="34" fillId="2" borderId="72" xfId="0" applyNumberFormat="1" applyFont="1" applyFill="1" applyBorder="1" applyAlignment="1" applyProtection="1">
      <alignment horizontal="center" vertical="center"/>
      <protection locked="0"/>
    </xf>
    <xf numFmtId="178" fontId="34" fillId="2" borderId="73" xfId="0" applyNumberFormat="1" applyFont="1" applyFill="1" applyBorder="1" applyAlignment="1" applyProtection="1">
      <alignment horizontal="center" vertical="center"/>
      <protection locked="0"/>
    </xf>
    <xf numFmtId="178" fontId="34" fillId="2" borderId="74" xfId="0" applyNumberFormat="1" applyFont="1" applyFill="1" applyBorder="1" applyAlignment="1" applyProtection="1">
      <alignment horizontal="center" vertical="center"/>
      <protection locked="0"/>
    </xf>
    <xf numFmtId="0" fontId="8" fillId="0" borderId="135" xfId="0" applyFont="1" applyBorder="1" applyAlignment="1">
      <alignment horizontal="center" vertical="center"/>
    </xf>
    <xf numFmtId="0" fontId="8" fillId="0" borderId="124" xfId="0" applyFont="1" applyBorder="1" applyAlignment="1">
      <alignment horizontal="center" vertical="center"/>
    </xf>
    <xf numFmtId="0" fontId="8" fillId="0" borderId="136" xfId="0" applyFont="1" applyBorder="1" applyAlignment="1">
      <alignment horizontal="center" vertical="center"/>
    </xf>
    <xf numFmtId="0" fontId="19" fillId="2" borderId="71" xfId="0" applyFont="1" applyFill="1" applyBorder="1" applyAlignment="1" applyProtection="1">
      <alignment horizontal="center" vertical="center" wrapText="1"/>
      <protection locked="0"/>
    </xf>
    <xf numFmtId="0" fontId="56" fillId="2" borderId="71" xfId="0" applyFont="1" applyFill="1" applyBorder="1" applyAlignment="1" applyProtection="1">
      <alignment horizontal="center" vertical="center" shrinkToFit="1"/>
      <protection locked="0"/>
    </xf>
    <xf numFmtId="0" fontId="56" fillId="2" borderId="75" xfId="0" applyFont="1" applyFill="1" applyBorder="1" applyAlignment="1" applyProtection="1">
      <alignment horizontal="center" vertical="center" shrinkToFit="1"/>
      <protection locked="0"/>
    </xf>
    <xf numFmtId="0" fontId="56" fillId="2" borderId="76" xfId="0" applyFont="1" applyFill="1" applyBorder="1" applyAlignment="1" applyProtection="1">
      <alignment horizontal="center" vertical="center" shrinkToFit="1"/>
      <protection locked="0"/>
    </xf>
    <xf numFmtId="0" fontId="56" fillId="2" borderId="77" xfId="0" applyFont="1" applyFill="1" applyBorder="1" applyAlignment="1" applyProtection="1">
      <alignment horizontal="center" vertical="center" shrinkToFit="1"/>
      <protection locked="0"/>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8" fillId="0" borderId="130" xfId="0" applyFont="1" applyBorder="1" applyAlignment="1">
      <alignment horizontal="center" vertical="center"/>
    </xf>
    <xf numFmtId="0" fontId="8" fillId="0" borderId="132" xfId="0" applyFont="1" applyBorder="1" applyAlignment="1">
      <alignment horizontal="center" vertical="center"/>
    </xf>
    <xf numFmtId="0" fontId="8" fillId="0" borderId="133" xfId="0" applyFont="1" applyBorder="1" applyAlignment="1">
      <alignment horizontal="center" vertical="center"/>
    </xf>
    <xf numFmtId="178" fontId="8" fillId="0" borderId="0" xfId="0" applyNumberFormat="1" applyFont="1" applyAlignment="1">
      <alignment horizontal="right" shrinkToFit="1"/>
    </xf>
    <xf numFmtId="0" fontId="45" fillId="0" borderId="0" xfId="0" applyFont="1" applyAlignment="1"/>
    <xf numFmtId="0" fontId="8" fillId="0" borderId="0" xfId="0" applyFont="1" applyAlignment="1"/>
    <xf numFmtId="0" fontId="8" fillId="0" borderId="0" xfId="0" applyFont="1" applyAlignment="1">
      <alignment horizontal="center"/>
    </xf>
    <xf numFmtId="0" fontId="8" fillId="0" borderId="0" xfId="0" applyFont="1" applyFill="1" applyAlignment="1" applyProtection="1">
      <alignment horizontal="left"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9" fillId="0" borderId="11" xfId="0" applyFont="1" applyFill="1" applyBorder="1" applyAlignment="1">
      <alignment horizontal="left" vertical="center"/>
    </xf>
    <xf numFmtId="0" fontId="9" fillId="0" borderId="12" xfId="0" applyFont="1" applyFill="1" applyBorder="1" applyAlignment="1">
      <alignment horizontal="left" vertical="center"/>
    </xf>
    <xf numFmtId="0" fontId="9" fillId="0" borderId="13" xfId="0" applyFont="1" applyFill="1" applyBorder="1" applyAlignment="1">
      <alignment horizontal="left" vertical="center"/>
    </xf>
    <xf numFmtId="40" fontId="9" fillId="0" borderId="11" xfId="1" applyNumberFormat="1" applyFont="1" applyFill="1" applyBorder="1" applyAlignment="1">
      <alignment horizontal="right" vertical="center"/>
    </xf>
    <xf numFmtId="40" fontId="9" fillId="0" borderId="13" xfId="1" applyNumberFormat="1" applyFont="1" applyFill="1" applyBorder="1" applyAlignment="1">
      <alignment horizontal="righ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38" fontId="9" fillId="0" borderId="11" xfId="1" applyFont="1" applyFill="1" applyBorder="1" applyAlignment="1">
      <alignment horizontal="center" vertical="center" shrinkToFit="1"/>
    </xf>
    <xf numFmtId="38" fontId="9" fillId="0" borderId="13" xfId="1"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11" fillId="0" borderId="7" xfId="0" applyFont="1" applyBorder="1" applyAlignment="1">
      <alignment horizontal="center"/>
    </xf>
    <xf numFmtId="0" fontId="11" fillId="0" borderId="0" xfId="0" applyFont="1" applyBorder="1" applyAlignment="1">
      <alignment horizontal="center"/>
    </xf>
    <xf numFmtId="0" fontId="11" fillId="0" borderId="8" xfId="0" applyFont="1" applyBorder="1" applyAlignment="1">
      <alignment horizont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8" fillId="0" borderId="0" xfId="0" applyFont="1" applyFill="1" applyAlignment="1">
      <alignment horizontal="left" vertical="top" wrapText="1"/>
    </xf>
    <xf numFmtId="0" fontId="9" fillId="0" borderId="9" xfId="0" applyFont="1" applyBorder="1" applyAlignment="1">
      <alignment horizontal="center" vertical="center"/>
    </xf>
    <xf numFmtId="0" fontId="9" fillId="0" borderId="14" xfId="0" applyFont="1" applyBorder="1" applyAlignment="1">
      <alignment horizontal="center" vertical="center"/>
    </xf>
    <xf numFmtId="0" fontId="9" fillId="0" borderId="10" xfId="0" applyFont="1" applyBorder="1" applyAlignment="1">
      <alignment horizontal="center" vertical="center"/>
    </xf>
    <xf numFmtId="0" fontId="10" fillId="0" borderId="5" xfId="0" applyFont="1" applyBorder="1" applyAlignment="1">
      <alignment vertical="center"/>
    </xf>
    <xf numFmtId="0" fontId="10" fillId="0" borderId="15" xfId="0" applyFont="1" applyBorder="1" applyAlignment="1">
      <alignment vertical="center"/>
    </xf>
    <xf numFmtId="0" fontId="10" fillId="0" borderId="6" xfId="0" applyFont="1" applyBorder="1" applyAlignment="1">
      <alignment vertical="center"/>
    </xf>
    <xf numFmtId="0" fontId="10" fillId="0" borderId="9" xfId="0" applyFont="1" applyBorder="1" applyAlignment="1">
      <alignment vertical="center"/>
    </xf>
    <xf numFmtId="0" fontId="10" fillId="0" borderId="14" xfId="0" applyFont="1" applyBorder="1" applyAlignment="1">
      <alignment vertical="center"/>
    </xf>
    <xf numFmtId="0" fontId="10" fillId="0" borderId="10" xfId="0" applyFont="1" applyBorder="1" applyAlignment="1">
      <alignment vertical="center"/>
    </xf>
    <xf numFmtId="0" fontId="8" fillId="0" borderId="5" xfId="0" applyFont="1" applyBorder="1" applyAlignment="1">
      <alignment horizontal="center" vertical="center"/>
    </xf>
    <xf numFmtId="0" fontId="8" fillId="0" borderId="15" xfId="0" applyFont="1" applyBorder="1" applyAlignment="1">
      <alignment horizontal="center" vertical="center"/>
    </xf>
    <xf numFmtId="0" fontId="8" fillId="0" borderId="6" xfId="0" applyFont="1" applyBorder="1" applyAlignment="1">
      <alignment horizontal="center" vertical="center"/>
    </xf>
    <xf numFmtId="0" fontId="8" fillId="0" borderId="38" xfId="0" quotePrefix="1" applyFont="1" applyBorder="1" applyAlignment="1">
      <alignment vertical="top" wrapText="1"/>
    </xf>
    <xf numFmtId="0" fontId="8" fillId="0" borderId="8" xfId="0" quotePrefix="1" applyFont="1" applyBorder="1" applyAlignment="1">
      <alignment vertical="top" wrapText="1"/>
    </xf>
    <xf numFmtId="0" fontId="8" fillId="0" borderId="56" xfId="0" quotePrefix="1" applyFont="1" applyBorder="1" applyAlignment="1">
      <alignment vertical="top" wrapText="1"/>
    </xf>
    <xf numFmtId="0" fontId="8" fillId="0" borderId="46" xfId="0" quotePrefix="1" applyFont="1" applyBorder="1" applyAlignment="1">
      <alignment vertical="top" wrapText="1"/>
    </xf>
    <xf numFmtId="0" fontId="8" fillId="0" borderId="38" xfId="0" applyFont="1" applyFill="1" applyBorder="1" applyAlignment="1">
      <alignment horizontal="center" vertical="top" wrapText="1"/>
    </xf>
    <xf numFmtId="0" fontId="8" fillId="0" borderId="0" xfId="0" applyFont="1" applyFill="1" applyBorder="1" applyAlignment="1">
      <alignment horizontal="center" vertical="top" wrapText="1"/>
    </xf>
    <xf numFmtId="0" fontId="8" fillId="0" borderId="8" xfId="0" applyFont="1" applyFill="1" applyBorder="1" applyAlignment="1">
      <alignment horizontal="center" vertical="top" wrapText="1"/>
    </xf>
    <xf numFmtId="0" fontId="8" fillId="0" borderId="56" xfId="0" applyFont="1" applyFill="1" applyBorder="1" applyAlignment="1">
      <alignment horizontal="center" vertical="top" wrapText="1"/>
    </xf>
    <xf numFmtId="0" fontId="8" fillId="0" borderId="45" xfId="0" applyFont="1" applyFill="1" applyBorder="1" applyAlignment="1">
      <alignment horizontal="center" vertical="top" wrapText="1"/>
    </xf>
    <xf numFmtId="0" fontId="8" fillId="0" borderId="46" xfId="0" applyFont="1" applyFill="1" applyBorder="1" applyAlignment="1">
      <alignment horizontal="center" vertical="top" wrapText="1"/>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0" xfId="0" applyFont="1" applyAlignment="1">
      <alignment wrapText="1"/>
    </xf>
    <xf numFmtId="0" fontId="8" fillId="0" borderId="51" xfId="0" applyFont="1" applyBorder="1" applyAlignment="1">
      <alignment horizontal="center" vertical="center" textRotation="255"/>
    </xf>
    <xf numFmtId="0" fontId="8" fillId="0" borderId="3" xfId="0" applyFont="1" applyBorder="1" applyAlignment="1">
      <alignment horizontal="center" vertical="center" textRotation="255"/>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27" fillId="0" borderId="47" xfId="0" applyFont="1" applyFill="1" applyBorder="1" applyAlignment="1">
      <alignment horizontal="center" vertical="center"/>
    </xf>
    <xf numFmtId="0" fontId="27" fillId="0" borderId="37" xfId="0" applyFont="1" applyFill="1" applyBorder="1" applyAlignment="1">
      <alignment horizontal="center" vertical="center"/>
    </xf>
    <xf numFmtId="178" fontId="8" fillId="0" borderId="15" xfId="0" quotePrefix="1" applyNumberFormat="1" applyFont="1" applyFill="1" applyBorder="1" applyAlignment="1">
      <alignment horizontal="center" vertical="center"/>
    </xf>
    <xf numFmtId="178" fontId="8" fillId="0" borderId="14" xfId="0" quotePrefix="1" applyNumberFormat="1" applyFont="1" applyFill="1" applyBorder="1" applyAlignment="1">
      <alignment horizontal="center" vertical="center"/>
    </xf>
    <xf numFmtId="4" fontId="8" fillId="0" borderId="12" xfId="0" applyNumberFormat="1" applyFont="1" applyFill="1" applyBorder="1" applyAlignment="1">
      <alignment vertical="center"/>
    </xf>
    <xf numFmtId="178" fontId="8" fillId="0" borderId="5" xfId="0" applyNumberFormat="1" applyFont="1" applyFill="1" applyBorder="1" applyAlignment="1">
      <alignment horizontal="center" vertical="center"/>
    </xf>
    <xf numFmtId="178" fontId="8" fillId="0" borderId="15" xfId="0" applyNumberFormat="1" applyFont="1" applyFill="1" applyBorder="1" applyAlignment="1">
      <alignment horizontal="center" vertical="center"/>
    </xf>
    <xf numFmtId="178" fontId="8" fillId="0" borderId="6" xfId="0" applyNumberFormat="1" applyFont="1" applyFill="1" applyBorder="1" applyAlignment="1">
      <alignment horizontal="center" vertical="center"/>
    </xf>
    <xf numFmtId="58" fontId="8" fillId="0" borderId="9" xfId="0" applyNumberFormat="1" applyFont="1" applyFill="1" applyBorder="1" applyAlignment="1">
      <alignment horizontal="center" vertical="center"/>
    </xf>
    <xf numFmtId="58" fontId="8" fillId="0" borderId="14" xfId="0" applyNumberFormat="1" applyFont="1" applyFill="1" applyBorder="1" applyAlignment="1">
      <alignment horizontal="center" vertical="center"/>
    </xf>
    <xf numFmtId="58" fontId="8" fillId="0" borderId="10" xfId="0" applyNumberFormat="1" applyFont="1" applyFill="1" applyBorder="1" applyAlignment="1">
      <alignment horizontal="center" vertical="center"/>
    </xf>
    <xf numFmtId="4" fontId="8" fillId="0" borderId="58" xfId="0" applyNumberFormat="1" applyFont="1" applyFill="1" applyBorder="1" applyAlignment="1">
      <alignment vertical="center" shrinkToFit="1"/>
    </xf>
    <xf numFmtId="3" fontId="27" fillId="0" borderId="56" xfId="1" applyNumberFormat="1" applyFont="1" applyFill="1" applyBorder="1" applyAlignment="1">
      <alignment horizontal="right" vertical="center"/>
    </xf>
    <xf numFmtId="3" fontId="27" fillId="0" borderId="45" xfId="1" applyNumberFormat="1" applyFont="1" applyFill="1" applyBorder="1" applyAlignment="1">
      <alignment horizontal="right" vertical="center"/>
    </xf>
    <xf numFmtId="3" fontId="27" fillId="0" borderId="45" xfId="1" applyNumberFormat="1" applyFont="1" applyFill="1" applyBorder="1" applyAlignment="1">
      <alignment vertical="center"/>
    </xf>
    <xf numFmtId="0" fontId="8" fillId="0" borderId="106" xfId="0" applyFont="1" applyFill="1" applyBorder="1" applyAlignment="1">
      <alignment horizontal="center" vertical="center" shrinkToFit="1"/>
    </xf>
    <xf numFmtId="0" fontId="8" fillId="0" borderId="132" xfId="0" applyFont="1" applyFill="1" applyBorder="1" applyAlignment="1">
      <alignment horizontal="center" vertical="center" shrinkToFit="1"/>
    </xf>
    <xf numFmtId="0" fontId="8" fillId="0" borderId="133" xfId="0" applyFont="1" applyFill="1" applyBorder="1" applyAlignment="1">
      <alignment horizontal="center" vertical="center" shrinkToFit="1"/>
    </xf>
    <xf numFmtId="0" fontId="8" fillId="0" borderId="7" xfId="0" applyFont="1" applyBorder="1" applyAlignment="1">
      <alignment horizontal="center" vertical="center"/>
    </xf>
    <xf numFmtId="0" fontId="8" fillId="0" borderId="7" xfId="0" applyFont="1" applyBorder="1" applyAlignment="1">
      <alignment horizontal="right" vertical="center"/>
    </xf>
    <xf numFmtId="0" fontId="8" fillId="0" borderId="8" xfId="0" applyFont="1" applyBorder="1" applyAlignment="1">
      <alignment horizontal="righ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4" fontId="8" fillId="0" borderId="67" xfId="0" applyNumberFormat="1" applyFont="1" applyFill="1" applyBorder="1" applyAlignment="1">
      <alignment vertical="center"/>
    </xf>
    <xf numFmtId="0" fontId="9" fillId="0" borderId="106" xfId="0" applyFont="1" applyBorder="1" applyAlignment="1">
      <alignment vertical="center" shrinkToFit="1"/>
    </xf>
    <xf numFmtId="0" fontId="9" fillId="0" borderId="131" xfId="0" applyFont="1" applyBorder="1" applyAlignment="1">
      <alignment vertical="center" shrinkToFit="1"/>
    </xf>
    <xf numFmtId="0" fontId="9" fillId="0" borderId="56" xfId="0" applyFont="1" applyBorder="1" applyAlignment="1">
      <alignment vertical="center"/>
    </xf>
    <xf numFmtId="0" fontId="9" fillId="0" borderId="46" xfId="0" applyFont="1" applyBorder="1" applyAlignment="1">
      <alignment vertical="center"/>
    </xf>
    <xf numFmtId="0" fontId="9" fillId="0" borderId="135" xfId="0" applyFont="1" applyBorder="1" applyAlignment="1">
      <alignment vertical="center"/>
    </xf>
    <xf numFmtId="0" fontId="9" fillId="0" borderId="136" xfId="0" applyFont="1" applyBorder="1" applyAlignment="1">
      <alignment vertical="center"/>
    </xf>
    <xf numFmtId="0" fontId="10" fillId="0" borderId="7" xfId="0" applyFont="1" applyBorder="1" applyAlignment="1">
      <alignment vertical="center"/>
    </xf>
    <xf numFmtId="0" fontId="10" fillId="0" borderId="0" xfId="0" applyFont="1" applyBorder="1" applyAlignment="1">
      <alignment vertical="center"/>
    </xf>
    <xf numFmtId="0" fontId="10" fillId="0" borderId="8" xfId="0" applyFont="1" applyBorder="1" applyAlignment="1">
      <alignment vertical="center"/>
    </xf>
    <xf numFmtId="0" fontId="8" fillId="0" borderId="106" xfId="0" applyFont="1" applyBorder="1" applyAlignment="1">
      <alignment horizontal="center" vertical="center" shrinkToFit="1"/>
    </xf>
    <xf numFmtId="0" fontId="8" fillId="0" borderId="132" xfId="0" applyFont="1" applyBorder="1" applyAlignment="1">
      <alignment horizontal="center" vertical="center" shrinkToFit="1"/>
    </xf>
    <xf numFmtId="0" fontId="8" fillId="0" borderId="133" xfId="0" applyFont="1" applyBorder="1" applyAlignment="1">
      <alignment horizontal="center" vertical="center" shrinkToFit="1"/>
    </xf>
    <xf numFmtId="176" fontId="8" fillId="0" borderId="0" xfId="0" applyNumberFormat="1" applyFont="1" applyFill="1" applyAlignment="1">
      <alignment vertical="center"/>
    </xf>
    <xf numFmtId="0" fontId="8" fillId="0" borderId="15" xfId="0" applyNumberFormat="1" applyFont="1" applyFill="1" applyBorder="1" applyAlignment="1">
      <alignment horizontal="left" vertical="top"/>
    </xf>
    <xf numFmtId="0" fontId="8" fillId="0" borderId="5" xfId="0" applyNumberFormat="1" applyFont="1" applyFill="1" applyBorder="1" applyAlignment="1">
      <alignment horizontal="left" vertical="top" wrapText="1"/>
    </xf>
    <xf numFmtId="0" fontId="8" fillId="0" borderId="15" xfId="0" applyNumberFormat="1" applyFont="1" applyFill="1" applyBorder="1" applyAlignment="1">
      <alignment horizontal="left" vertical="top" wrapText="1"/>
    </xf>
    <xf numFmtId="0" fontId="8" fillId="0" borderId="6" xfId="0" applyNumberFormat="1" applyFont="1" applyFill="1" applyBorder="1" applyAlignment="1">
      <alignment horizontal="left" vertical="top" wrapText="1"/>
    </xf>
    <xf numFmtId="0" fontId="8" fillId="0" borderId="7" xfId="0" applyNumberFormat="1" applyFont="1" applyFill="1" applyBorder="1" applyAlignment="1">
      <alignment horizontal="left" vertical="top" wrapText="1"/>
    </xf>
    <xf numFmtId="0" fontId="8" fillId="0" borderId="0" xfId="0" applyNumberFormat="1" applyFont="1" applyFill="1" applyBorder="1" applyAlignment="1">
      <alignment horizontal="left" vertical="top" wrapText="1"/>
    </xf>
    <xf numFmtId="0" fontId="8" fillId="0" borderId="8" xfId="0" applyNumberFormat="1" applyFont="1" applyFill="1" applyBorder="1" applyAlignment="1">
      <alignment horizontal="left" vertical="top" wrapText="1"/>
    </xf>
    <xf numFmtId="0" fontId="8" fillId="0" borderId="9" xfId="0" applyNumberFormat="1" applyFont="1" applyFill="1" applyBorder="1" applyAlignment="1">
      <alignment horizontal="left" vertical="top" wrapText="1"/>
    </xf>
    <xf numFmtId="0" fontId="8" fillId="0" borderId="14" xfId="0" applyNumberFormat="1" applyFont="1" applyFill="1" applyBorder="1" applyAlignment="1">
      <alignment horizontal="left" vertical="top" wrapText="1"/>
    </xf>
    <xf numFmtId="0" fontId="8" fillId="0" borderId="10" xfId="0" applyNumberFormat="1" applyFont="1" applyFill="1" applyBorder="1" applyAlignment="1">
      <alignment horizontal="left" vertical="top" wrapText="1"/>
    </xf>
    <xf numFmtId="183" fontId="8" fillId="0" borderId="0" xfId="0" applyNumberFormat="1" applyFont="1" applyFill="1" applyAlignment="1">
      <alignment horizontal="right" vertical="center"/>
    </xf>
    <xf numFmtId="0" fontId="8" fillId="0" borderId="0" xfId="0" applyNumberFormat="1" applyFont="1" applyFill="1" applyAlignment="1">
      <alignment horizontal="left" vertical="top" wrapText="1"/>
    </xf>
    <xf numFmtId="0" fontId="9" fillId="0" borderId="109" xfId="0" applyNumberFormat="1" applyFont="1" applyFill="1" applyBorder="1" applyAlignment="1">
      <alignment horizontal="center" vertical="center" wrapText="1"/>
    </xf>
    <xf numFmtId="0" fontId="9" fillId="0" borderId="122" xfId="0" applyNumberFormat="1" applyFont="1" applyFill="1" applyBorder="1" applyAlignment="1">
      <alignment horizontal="center" vertical="center" wrapText="1"/>
    </xf>
    <xf numFmtId="0" fontId="9" fillId="0" borderId="0" xfId="0" applyNumberFormat="1" applyFont="1" applyFill="1" applyAlignment="1">
      <alignment horizontal="left" vertical="top" wrapText="1"/>
    </xf>
    <xf numFmtId="0" fontId="8" fillId="0" borderId="0" xfId="0" applyNumberFormat="1" applyFont="1" applyFill="1" applyAlignment="1">
      <alignment vertical="top" wrapText="1"/>
    </xf>
    <xf numFmtId="0" fontId="9" fillId="0" borderId="110" xfId="0" applyNumberFormat="1" applyFont="1" applyFill="1" applyBorder="1" applyAlignment="1">
      <alignment horizontal="center" vertical="top" wrapText="1"/>
    </xf>
    <xf numFmtId="0" fontId="9" fillId="0" borderId="4" xfId="0" applyNumberFormat="1" applyFont="1" applyFill="1" applyBorder="1" applyAlignment="1">
      <alignment horizontal="center" vertical="top" wrapText="1"/>
    </xf>
    <xf numFmtId="0" fontId="9" fillId="0" borderId="109" xfId="0" applyNumberFormat="1" applyFont="1" applyFill="1" applyBorder="1" applyAlignment="1">
      <alignment horizontal="center" vertical="top" wrapText="1"/>
    </xf>
    <xf numFmtId="0" fontId="8" fillId="0" borderId="124" xfId="0" applyNumberFormat="1" applyFont="1" applyFill="1" applyBorder="1" applyAlignment="1">
      <alignment horizontal="left" vertical="top" wrapText="1"/>
    </xf>
    <xf numFmtId="0" fontId="8" fillId="0" borderId="125" xfId="0" applyNumberFormat="1" applyFont="1" applyFill="1" applyBorder="1" applyAlignment="1">
      <alignment horizontal="left" vertical="top" wrapText="1"/>
    </xf>
    <xf numFmtId="0" fontId="8" fillId="0" borderId="0" xfId="0" applyNumberFormat="1" applyFont="1" applyFill="1" applyBorder="1" applyAlignment="1">
      <alignment horizontal="center" vertical="top"/>
    </xf>
    <xf numFmtId="0" fontId="8" fillId="0" borderId="15" xfId="0" applyNumberFormat="1" applyFont="1" applyFill="1" applyBorder="1" applyAlignment="1">
      <alignment horizontal="center" vertical="top"/>
    </xf>
    <xf numFmtId="0" fontId="8" fillId="0" borderId="5" xfId="0" applyNumberFormat="1" applyFont="1" applyFill="1" applyBorder="1" applyAlignment="1">
      <alignment horizontal="center" vertical="center"/>
    </xf>
    <xf numFmtId="0" fontId="8" fillId="0" borderId="15" xfId="0" applyNumberFormat="1" applyFont="1" applyFill="1" applyBorder="1" applyAlignment="1">
      <alignment horizontal="center" vertical="center"/>
    </xf>
    <xf numFmtId="0" fontId="8" fillId="0" borderId="6" xfId="0" applyNumberFormat="1" applyFont="1" applyFill="1" applyBorder="1" applyAlignment="1">
      <alignment horizontal="center" vertical="center"/>
    </xf>
    <xf numFmtId="0" fontId="8" fillId="0" borderId="9" xfId="0" applyNumberFormat="1" applyFont="1" applyFill="1" applyBorder="1" applyAlignment="1">
      <alignment horizontal="center" vertical="center"/>
    </xf>
    <xf numFmtId="0" fontId="8" fillId="0" borderId="14" xfId="0" applyNumberFormat="1" applyFont="1" applyFill="1" applyBorder="1" applyAlignment="1">
      <alignment horizontal="center" vertical="center"/>
    </xf>
    <xf numFmtId="0" fontId="8" fillId="0" borderId="10" xfId="0" applyNumberFormat="1" applyFont="1" applyFill="1" applyBorder="1" applyAlignment="1">
      <alignment horizontal="center" vertical="center"/>
    </xf>
    <xf numFmtId="0" fontId="8" fillId="0" borderId="126" xfId="0" applyNumberFormat="1" applyFont="1" applyFill="1" applyBorder="1" applyAlignment="1">
      <alignment horizontal="center" vertical="center"/>
    </xf>
    <xf numFmtId="0" fontId="8" fillId="0" borderId="104" xfId="0" applyNumberFormat="1" applyFont="1" applyFill="1" applyBorder="1" applyAlignment="1">
      <alignment horizontal="center" vertical="center"/>
    </xf>
    <xf numFmtId="0" fontId="8" fillId="0" borderId="127" xfId="0" applyNumberFormat="1" applyFont="1" applyFill="1" applyBorder="1" applyAlignment="1">
      <alignment horizontal="center" vertical="center"/>
    </xf>
    <xf numFmtId="0" fontId="8" fillId="0" borderId="56" xfId="0" applyNumberFormat="1" applyFont="1" applyFill="1" applyBorder="1" applyAlignment="1">
      <alignment horizontal="center" vertical="center"/>
    </xf>
    <xf numFmtId="0" fontId="8" fillId="0" borderId="45" xfId="0" applyNumberFormat="1" applyFont="1" applyFill="1" applyBorder="1" applyAlignment="1">
      <alignment horizontal="center" vertical="center"/>
    </xf>
    <xf numFmtId="0" fontId="8" fillId="0" borderId="46" xfId="0" applyNumberFormat="1" applyFont="1" applyFill="1" applyBorder="1" applyAlignment="1">
      <alignment horizontal="center" vertical="center"/>
    </xf>
    <xf numFmtId="0" fontId="8" fillId="0" borderId="56" xfId="0" applyNumberFormat="1" applyFont="1" applyFill="1" applyBorder="1" applyAlignment="1">
      <alignment horizontal="center"/>
    </xf>
    <xf numFmtId="0" fontId="8" fillId="0" borderId="45" xfId="0" applyNumberFormat="1" applyFont="1" applyFill="1" applyBorder="1" applyAlignment="1">
      <alignment horizontal="center"/>
    </xf>
    <xf numFmtId="0" fontId="8" fillId="0" borderId="16" xfId="0" applyNumberFormat="1" applyFont="1" applyFill="1" applyBorder="1" applyAlignment="1">
      <alignment horizontal="left" vertical="top" wrapText="1"/>
    </xf>
    <xf numFmtId="0" fontId="8" fillId="0" borderId="17" xfId="0" applyNumberFormat="1" applyFont="1" applyFill="1" applyBorder="1" applyAlignment="1">
      <alignment horizontal="left" vertical="top" wrapText="1"/>
    </xf>
    <xf numFmtId="0" fontId="8" fillId="0" borderId="18" xfId="0" applyNumberFormat="1" applyFont="1" applyFill="1" applyBorder="1" applyAlignment="1">
      <alignment horizontal="left" vertical="top" wrapText="1"/>
    </xf>
    <xf numFmtId="0" fontId="8" fillId="0" borderId="22" xfId="0" applyNumberFormat="1" applyFont="1" applyFill="1" applyBorder="1" applyAlignment="1">
      <alignment horizontal="left" vertical="top" wrapText="1"/>
    </xf>
    <xf numFmtId="0" fontId="8" fillId="0" borderId="23" xfId="0" applyNumberFormat="1" applyFont="1" applyFill="1" applyBorder="1" applyAlignment="1">
      <alignment horizontal="left" vertical="top" wrapText="1"/>
    </xf>
    <xf numFmtId="0" fontId="8" fillId="0" borderId="24" xfId="0" applyNumberFormat="1" applyFont="1" applyFill="1" applyBorder="1" applyAlignment="1">
      <alignment horizontal="left" vertical="top" wrapText="1"/>
    </xf>
    <xf numFmtId="0" fontId="8" fillId="0" borderId="0" xfId="0" applyNumberFormat="1" applyFont="1" applyFill="1" applyBorder="1" applyAlignment="1">
      <alignment horizontal="left" vertical="top"/>
    </xf>
    <xf numFmtId="0" fontId="8" fillId="0" borderId="45" xfId="0" applyNumberFormat="1" applyFont="1" applyFill="1" applyBorder="1" applyAlignment="1">
      <alignment horizontal="right" vertical="top" wrapText="1"/>
    </xf>
    <xf numFmtId="0" fontId="8" fillId="0" borderId="45" xfId="0" applyFont="1" applyFill="1" applyBorder="1" applyAlignment="1">
      <alignment horizontal="center" vertical="top"/>
    </xf>
    <xf numFmtId="0" fontId="10" fillId="0" borderId="5" xfId="0" applyNumberFormat="1" applyFont="1" applyFill="1" applyBorder="1" applyAlignment="1">
      <alignment horizontal="center" vertical="center"/>
    </xf>
    <xf numFmtId="0" fontId="10" fillId="0" borderId="15" xfId="0" applyNumberFormat="1" applyFont="1" applyFill="1" applyBorder="1" applyAlignment="1">
      <alignment horizontal="center" vertical="center"/>
    </xf>
    <xf numFmtId="0" fontId="10" fillId="0" borderId="6" xfId="0" applyNumberFormat="1" applyFont="1" applyFill="1" applyBorder="1" applyAlignment="1">
      <alignment horizontal="center" vertical="center"/>
    </xf>
    <xf numFmtId="0" fontId="10" fillId="0" borderId="9" xfId="0" applyNumberFormat="1" applyFont="1" applyFill="1" applyBorder="1" applyAlignment="1">
      <alignment horizontal="center" vertical="center"/>
    </xf>
    <xf numFmtId="0" fontId="10" fillId="0" borderId="14" xfId="0" applyNumberFormat="1" applyFont="1" applyFill="1" applyBorder="1" applyAlignment="1">
      <alignment horizontal="center" vertical="center"/>
    </xf>
    <xf numFmtId="0" fontId="10" fillId="0" borderId="10" xfId="0" applyNumberFormat="1" applyFont="1" applyFill="1" applyBorder="1" applyAlignment="1">
      <alignment horizontal="center" vertical="center"/>
    </xf>
    <xf numFmtId="0" fontId="8" fillId="0" borderId="45" xfId="0" applyNumberFormat="1" applyFont="1" applyFill="1" applyBorder="1" applyAlignment="1">
      <alignment vertical="top"/>
    </xf>
    <xf numFmtId="182" fontId="9" fillId="0" borderId="65" xfId="0" applyNumberFormat="1" applyFont="1" applyFill="1" applyBorder="1" applyAlignment="1">
      <alignment vertical="center" shrinkToFit="1"/>
    </xf>
    <xf numFmtId="0" fontId="9" fillId="0" borderId="0" xfId="0" quotePrefix="1" applyFont="1" applyFill="1" applyAlignment="1">
      <alignment vertical="center"/>
    </xf>
    <xf numFmtId="0" fontId="9" fillId="0" borderId="0" xfId="0" applyFont="1" applyFill="1" applyAlignment="1">
      <alignment vertical="center"/>
    </xf>
    <xf numFmtId="177" fontId="9" fillId="0" borderId="5" xfId="0" applyNumberFormat="1" applyFont="1" applyFill="1" applyBorder="1" applyAlignment="1">
      <alignment horizontal="right" vertical="center"/>
    </xf>
    <xf numFmtId="177" fontId="9" fillId="0" borderId="15" xfId="0" applyNumberFormat="1" applyFont="1" applyFill="1" applyBorder="1" applyAlignment="1">
      <alignment horizontal="right" vertical="center"/>
    </xf>
    <xf numFmtId="177" fontId="9" fillId="0" borderId="6" xfId="0" applyNumberFormat="1" applyFont="1" applyFill="1" applyBorder="1" applyAlignment="1">
      <alignment horizontal="right" vertical="center"/>
    </xf>
    <xf numFmtId="177" fontId="9" fillId="0" borderId="9" xfId="0" applyNumberFormat="1" applyFont="1" applyFill="1" applyBorder="1" applyAlignment="1">
      <alignment horizontal="right" vertical="center"/>
    </xf>
    <xf numFmtId="177" fontId="9" fillId="0" borderId="14" xfId="0" applyNumberFormat="1" applyFont="1" applyFill="1" applyBorder="1" applyAlignment="1">
      <alignment horizontal="right" vertical="center"/>
    </xf>
    <xf numFmtId="177" fontId="9" fillId="0" borderId="10" xfId="0" applyNumberFormat="1" applyFont="1" applyFill="1" applyBorder="1" applyAlignment="1">
      <alignment horizontal="right" vertical="center"/>
    </xf>
    <xf numFmtId="0" fontId="8" fillId="0" borderId="5"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9"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6" xfId="0" applyFont="1" applyFill="1" applyBorder="1" applyAlignment="1">
      <alignment horizontal="center" vertical="center"/>
    </xf>
    <xf numFmtId="182" fontId="8" fillId="0" borderId="5" xfId="0" applyNumberFormat="1" applyFont="1" applyFill="1" applyBorder="1" applyAlignment="1">
      <alignment horizontal="right" vertical="center"/>
    </xf>
    <xf numFmtId="182" fontId="8" fillId="0" borderId="15" xfId="0" applyNumberFormat="1" applyFont="1" applyFill="1" applyBorder="1" applyAlignment="1">
      <alignment horizontal="right" vertical="center"/>
    </xf>
    <xf numFmtId="182" fontId="8" fillId="0" borderId="6" xfId="0" applyNumberFormat="1" applyFont="1" applyFill="1" applyBorder="1" applyAlignment="1">
      <alignment horizontal="right" vertical="center"/>
    </xf>
    <xf numFmtId="182" fontId="8" fillId="0" borderId="9" xfId="0" applyNumberFormat="1" applyFont="1" applyFill="1" applyBorder="1" applyAlignment="1">
      <alignment horizontal="right" vertical="center"/>
    </xf>
    <xf numFmtId="182" fontId="8" fillId="0" borderId="14" xfId="0" applyNumberFormat="1" applyFont="1" applyFill="1" applyBorder="1" applyAlignment="1">
      <alignment horizontal="right" vertical="center"/>
    </xf>
    <xf numFmtId="182" fontId="8" fillId="0" borderId="10" xfId="0" applyNumberFormat="1" applyFont="1" applyFill="1" applyBorder="1" applyAlignment="1">
      <alignment horizontal="right" vertical="center"/>
    </xf>
    <xf numFmtId="0" fontId="8" fillId="0" borderId="5" xfId="0" applyFont="1" applyFill="1" applyBorder="1" applyAlignment="1">
      <alignment horizontal="left" vertical="center"/>
    </xf>
    <xf numFmtId="0" fontId="8" fillId="0" borderId="15" xfId="0" applyFont="1" applyFill="1" applyBorder="1" applyAlignment="1">
      <alignment horizontal="left" vertical="center"/>
    </xf>
    <xf numFmtId="0" fontId="8" fillId="0" borderId="6" xfId="0" applyFont="1" applyFill="1" applyBorder="1" applyAlignment="1">
      <alignment horizontal="left" vertical="center"/>
    </xf>
    <xf numFmtId="0" fontId="8" fillId="0" borderId="9" xfId="0" applyFont="1" applyFill="1" applyBorder="1" applyAlignment="1">
      <alignment horizontal="left" vertical="center"/>
    </xf>
    <xf numFmtId="0" fontId="8" fillId="0" borderId="14" xfId="0" applyFont="1" applyFill="1" applyBorder="1" applyAlignment="1">
      <alignment horizontal="left" vertical="center"/>
    </xf>
    <xf numFmtId="0" fontId="8" fillId="0" borderId="10" xfId="0" applyFont="1" applyFill="1" applyBorder="1" applyAlignment="1">
      <alignment horizontal="left" vertical="center"/>
    </xf>
    <xf numFmtId="0" fontId="8" fillId="0" borderId="65" xfId="0" applyNumberFormat="1" applyFont="1" applyFill="1" applyBorder="1" applyAlignment="1">
      <alignment horizontal="center" vertical="center"/>
    </xf>
    <xf numFmtId="0" fontId="9" fillId="0" borderId="0" xfId="0" applyFont="1" applyFill="1" applyAlignment="1">
      <alignment horizontal="left" vertical="top" wrapText="1"/>
    </xf>
    <xf numFmtId="0" fontId="8" fillId="0" borderId="16" xfId="0" applyNumberFormat="1" applyFont="1" applyFill="1" applyBorder="1" applyAlignment="1">
      <alignment horizontal="center"/>
    </xf>
    <xf numFmtId="0" fontId="8" fillId="0" borderId="17" xfId="0" applyNumberFormat="1" applyFont="1" applyFill="1" applyBorder="1" applyAlignment="1">
      <alignment horizontal="center"/>
    </xf>
    <xf numFmtId="0" fontId="8" fillId="0" borderId="18" xfId="0" applyNumberFormat="1" applyFont="1" applyFill="1" applyBorder="1" applyAlignment="1">
      <alignment horizontal="center"/>
    </xf>
    <xf numFmtId="0" fontId="8" fillId="0" borderId="22" xfId="0" applyNumberFormat="1" applyFont="1" applyFill="1" applyBorder="1" applyAlignment="1">
      <alignment horizontal="center"/>
    </xf>
    <xf numFmtId="0" fontId="8" fillId="0" borderId="23" xfId="0" applyNumberFormat="1" applyFont="1" applyFill="1" applyBorder="1" applyAlignment="1">
      <alignment horizontal="center"/>
    </xf>
    <xf numFmtId="0" fontId="8" fillId="0" borderId="24" xfId="0" applyNumberFormat="1" applyFont="1" applyFill="1" applyBorder="1" applyAlignment="1">
      <alignment horizontal="center"/>
    </xf>
    <xf numFmtId="0" fontId="8" fillId="0" borderId="11" xfId="0" applyNumberFormat="1" applyFont="1" applyFill="1" applyBorder="1" applyAlignment="1">
      <alignment horizontal="center" vertical="center"/>
    </xf>
    <xf numFmtId="0" fontId="8" fillId="0" borderId="12" xfId="0" applyNumberFormat="1" applyFont="1" applyFill="1" applyBorder="1" applyAlignment="1">
      <alignment horizontal="center" vertical="center"/>
    </xf>
    <xf numFmtId="0" fontId="8" fillId="0" borderId="13" xfId="0" applyNumberFormat="1" applyFont="1" applyFill="1" applyBorder="1" applyAlignment="1">
      <alignment horizontal="center" vertical="center"/>
    </xf>
    <xf numFmtId="0" fontId="8" fillId="0" borderId="9" xfId="0" applyNumberFormat="1" applyFont="1" applyFill="1" applyBorder="1" applyAlignment="1">
      <alignment horizontal="center"/>
    </xf>
    <xf numFmtId="0" fontId="8" fillId="0" borderId="14" xfId="0" applyNumberFormat="1" applyFont="1" applyFill="1" applyBorder="1" applyAlignment="1">
      <alignment horizontal="center"/>
    </xf>
    <xf numFmtId="0" fontId="8" fillId="0" borderId="10" xfId="0" applyNumberFormat="1" applyFont="1" applyFill="1" applyBorder="1" applyAlignment="1">
      <alignment horizontal="center"/>
    </xf>
    <xf numFmtId="177" fontId="9" fillId="0" borderId="65" xfId="0" applyNumberFormat="1" applyFont="1" applyFill="1" applyBorder="1" applyAlignment="1">
      <alignment horizontal="right" vertical="center"/>
    </xf>
    <xf numFmtId="0" fontId="8" fillId="0" borderId="0" xfId="0" applyFont="1" applyAlignment="1">
      <alignment horizontal="left" vertical="top" wrapText="1"/>
    </xf>
    <xf numFmtId="177" fontId="8" fillId="0" borderId="5" xfId="0" applyNumberFormat="1" applyFont="1" applyFill="1" applyBorder="1" applyAlignment="1">
      <alignment horizontal="right" vertical="center"/>
    </xf>
    <xf numFmtId="177" fontId="8" fillId="0" borderId="15" xfId="0" applyNumberFormat="1" applyFont="1" applyFill="1" applyBorder="1" applyAlignment="1">
      <alignment horizontal="right" vertical="center"/>
    </xf>
    <xf numFmtId="177" fontId="8" fillId="0" borderId="6" xfId="0" applyNumberFormat="1" applyFont="1" applyFill="1" applyBorder="1" applyAlignment="1">
      <alignment horizontal="right" vertical="center"/>
    </xf>
    <xf numFmtId="177" fontId="8" fillId="0" borderId="9" xfId="0" applyNumberFormat="1" applyFont="1" applyFill="1" applyBorder="1" applyAlignment="1">
      <alignment horizontal="right" vertical="center"/>
    </xf>
    <xf numFmtId="177" fontId="8" fillId="0" borderId="14" xfId="0" applyNumberFormat="1" applyFont="1" applyFill="1" applyBorder="1" applyAlignment="1">
      <alignment horizontal="right" vertical="center"/>
    </xf>
    <xf numFmtId="177" fontId="8" fillId="0" borderId="10" xfId="0" applyNumberFormat="1" applyFont="1" applyFill="1" applyBorder="1" applyAlignment="1">
      <alignment horizontal="right" vertical="center"/>
    </xf>
    <xf numFmtId="0" fontId="8" fillId="0" borderId="16" xfId="0" applyFont="1" applyFill="1" applyBorder="1" applyAlignment="1">
      <alignment horizontal="center"/>
    </xf>
    <xf numFmtId="0" fontId="8" fillId="0" borderId="17" xfId="0" applyFont="1" applyFill="1" applyBorder="1" applyAlignment="1">
      <alignment horizontal="center"/>
    </xf>
    <xf numFmtId="0" fontId="8" fillId="0" borderId="18" xfId="0" applyFont="1" applyFill="1" applyBorder="1" applyAlignment="1">
      <alignment horizontal="center"/>
    </xf>
    <xf numFmtId="0" fontId="8" fillId="0" borderId="22" xfId="0" applyFont="1" applyFill="1" applyBorder="1" applyAlignment="1">
      <alignment horizontal="center"/>
    </xf>
    <xf numFmtId="0" fontId="8" fillId="0" borderId="23" xfId="0" applyFont="1" applyFill="1" applyBorder="1" applyAlignment="1">
      <alignment horizontal="center"/>
    </xf>
    <xf numFmtId="0" fontId="8" fillId="0" borderId="24" xfId="0" applyFont="1" applyFill="1" applyBorder="1" applyAlignment="1">
      <alignment horizont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1" xfId="0" applyFont="1" applyFill="1" applyBorder="1" applyAlignment="1">
      <alignment horizontal="center"/>
    </xf>
    <xf numFmtId="0" fontId="8" fillId="0" borderId="12" xfId="0" applyFont="1" applyFill="1" applyBorder="1" applyAlignment="1">
      <alignment horizontal="center"/>
    </xf>
    <xf numFmtId="0" fontId="8" fillId="0" borderId="13" xfId="0" applyFont="1" applyFill="1" applyBorder="1" applyAlignment="1">
      <alignment horizontal="center"/>
    </xf>
    <xf numFmtId="0" fontId="8" fillId="0" borderId="7" xfId="0" applyFont="1" applyFill="1" applyBorder="1" applyAlignment="1">
      <alignment horizontal="center"/>
    </xf>
    <xf numFmtId="0" fontId="8" fillId="0" borderId="0" xfId="0" applyFont="1" applyFill="1" applyBorder="1" applyAlignment="1">
      <alignment horizontal="center"/>
    </xf>
    <xf numFmtId="0" fontId="8" fillId="0" borderId="8" xfId="0" applyFont="1" applyFill="1" applyBorder="1" applyAlignment="1">
      <alignment horizontal="center"/>
    </xf>
    <xf numFmtId="0" fontId="8" fillId="0" borderId="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xf>
    <xf numFmtId="0" fontId="8" fillId="0" borderId="14" xfId="0" applyFont="1" applyFill="1" applyBorder="1" applyAlignment="1">
      <alignment horizontal="center"/>
    </xf>
    <xf numFmtId="0" fontId="8" fillId="0" borderId="10" xfId="0" applyFont="1" applyFill="1" applyBorder="1" applyAlignment="1">
      <alignment horizontal="center"/>
    </xf>
    <xf numFmtId="0" fontId="8" fillId="0" borderId="16" xfId="0" applyFont="1" applyBorder="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0" fontId="8" fillId="0" borderId="19"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8" fillId="0" borderId="22" xfId="0" applyFont="1" applyBorder="1" applyAlignment="1">
      <alignment horizontal="center"/>
    </xf>
    <xf numFmtId="0" fontId="8" fillId="0" borderId="23" xfId="0" applyFont="1" applyBorder="1" applyAlignment="1">
      <alignment horizontal="center"/>
    </xf>
    <xf numFmtId="0" fontId="8" fillId="0" borderId="24" xfId="0" applyFont="1" applyBorder="1" applyAlignment="1">
      <alignment horizontal="center"/>
    </xf>
    <xf numFmtId="0" fontId="8" fillId="0" borderId="7" xfId="0" applyFont="1" applyBorder="1" applyAlignment="1">
      <alignment horizontal="center"/>
    </xf>
    <xf numFmtId="0" fontId="8" fillId="0" borderId="0" xfId="0" applyFont="1" applyBorder="1" applyAlignment="1">
      <alignment horizontal="center"/>
    </xf>
    <xf numFmtId="0" fontId="8" fillId="0" borderId="8" xfId="0" applyFont="1" applyBorder="1" applyAlignment="1">
      <alignment horizontal="center"/>
    </xf>
    <xf numFmtId="0" fontId="8" fillId="0" borderId="9" xfId="0" applyFont="1" applyBorder="1" applyAlignment="1">
      <alignment horizontal="center"/>
    </xf>
    <xf numFmtId="0" fontId="8" fillId="0" borderId="14" xfId="0" applyFont="1" applyBorder="1" applyAlignment="1">
      <alignment horizontal="center"/>
    </xf>
    <xf numFmtId="0" fontId="8" fillId="0" borderId="10" xfId="0" applyFont="1" applyBorder="1" applyAlignment="1">
      <alignment horizontal="center"/>
    </xf>
    <xf numFmtId="0" fontId="8" fillId="0" borderId="9" xfId="0" applyFont="1" applyBorder="1" applyAlignment="1">
      <alignment horizontal="center" vertical="center"/>
    </xf>
    <xf numFmtId="0" fontId="8" fillId="0" borderId="14" xfId="0" applyFont="1" applyBorder="1" applyAlignment="1">
      <alignment horizontal="center" vertical="center"/>
    </xf>
    <xf numFmtId="0" fontId="8" fillId="0" borderId="10" xfId="0" applyFont="1" applyBorder="1" applyAlignment="1">
      <alignment horizontal="center" vertical="center"/>
    </xf>
    <xf numFmtId="0" fontId="8" fillId="0" borderId="19" xfId="0" applyFont="1" applyFill="1" applyBorder="1" applyAlignment="1">
      <alignment horizontal="center"/>
    </xf>
    <xf numFmtId="0" fontId="8" fillId="0" borderId="20" xfId="0" applyFont="1" applyFill="1" applyBorder="1" applyAlignment="1">
      <alignment horizontal="center"/>
    </xf>
    <xf numFmtId="0" fontId="8" fillId="0" borderId="21" xfId="0" applyFont="1" applyFill="1" applyBorder="1" applyAlignment="1">
      <alignment horizontal="center"/>
    </xf>
    <xf numFmtId="0" fontId="8" fillId="0" borderId="45" xfId="0" applyNumberFormat="1" applyFont="1" applyFill="1" applyBorder="1" applyAlignment="1">
      <alignment horizontal="center" vertical="top"/>
    </xf>
    <xf numFmtId="186" fontId="8" fillId="0" borderId="96" xfId="0" applyNumberFormat="1" applyFont="1" applyBorder="1" applyAlignment="1">
      <alignment horizontal="center" vertical="center"/>
    </xf>
    <xf numFmtId="186" fontId="8" fillId="0" borderId="98" xfId="0" applyNumberFormat="1" applyFont="1" applyBorder="1" applyAlignment="1">
      <alignment horizontal="center" vertical="center"/>
    </xf>
    <xf numFmtId="178" fontId="44" fillId="0" borderId="0" xfId="0" applyNumberFormat="1" applyFont="1" applyAlignment="1">
      <alignment horizontal="center" shrinkToFit="1"/>
    </xf>
    <xf numFmtId="0" fontId="45" fillId="0" borderId="0" xfId="0" applyFont="1" applyAlignment="1">
      <alignment horizontal="center"/>
    </xf>
    <xf numFmtId="186" fontId="8" fillId="0" borderId="119" xfId="0" applyNumberFormat="1" applyFont="1" applyBorder="1" applyAlignment="1">
      <alignment vertical="center" shrinkToFit="1"/>
    </xf>
    <xf numFmtId="186" fontId="8" fillId="0" borderId="120" xfId="0" applyNumberFormat="1" applyFont="1" applyBorder="1" applyAlignment="1">
      <alignment vertical="center" shrinkToFit="1"/>
    </xf>
    <xf numFmtId="186" fontId="8" fillId="0" borderId="121" xfId="0" applyNumberFormat="1" applyFont="1" applyBorder="1" applyAlignment="1">
      <alignment vertical="center" shrinkToFit="1"/>
    </xf>
    <xf numFmtId="0" fontId="39" fillId="0" borderId="0" xfId="0" quotePrefix="1" applyFont="1" applyAlignment="1">
      <alignment vertical="top"/>
    </xf>
    <xf numFmtId="0" fontId="39" fillId="0" borderId="0" xfId="0" applyFont="1" applyAlignment="1">
      <alignment vertical="top"/>
    </xf>
    <xf numFmtId="0" fontId="8" fillId="0" borderId="96" xfId="0" applyFont="1" applyBorder="1" applyAlignment="1">
      <alignment horizontal="center" vertical="center"/>
    </xf>
    <xf numFmtId="0" fontId="8" fillId="0" borderId="97" xfId="0" applyFont="1" applyBorder="1" applyAlignment="1">
      <alignment horizontal="center" vertical="center"/>
    </xf>
    <xf numFmtId="0" fontId="8" fillId="0" borderId="98" xfId="0" applyFont="1" applyBorder="1">
      <alignment vertical="center"/>
    </xf>
    <xf numFmtId="0" fontId="44" fillId="0" borderId="0" xfId="0" quotePrefix="1" applyFont="1" applyAlignment="1">
      <alignment vertical="top" wrapText="1"/>
    </xf>
    <xf numFmtId="0" fontId="8" fillId="0" borderId="98" xfId="0" applyFont="1" applyBorder="1" applyAlignment="1">
      <alignment horizontal="center" vertical="center"/>
    </xf>
    <xf numFmtId="0" fontId="53" fillId="0" borderId="0" xfId="2" applyFont="1" applyAlignment="1">
      <alignment horizontal="center"/>
    </xf>
    <xf numFmtId="0" fontId="52" fillId="0" borderId="0" xfId="2" applyFont="1" applyAlignment="1">
      <alignment horizontal="center"/>
    </xf>
    <xf numFmtId="0" fontId="53" fillId="0" borderId="0" xfId="2" applyFont="1" applyAlignment="1">
      <alignment vertical="top" wrapText="1"/>
    </xf>
    <xf numFmtId="0" fontId="45" fillId="0" borderId="38" xfId="0" applyFont="1" applyBorder="1" applyAlignment="1">
      <alignment vertical="center" shrinkToFit="1"/>
    </xf>
    <xf numFmtId="0" fontId="45" fillId="0" borderId="0" xfId="0" applyFont="1" applyBorder="1" applyAlignment="1">
      <alignment vertical="center" shrinkToFit="1"/>
    </xf>
    <xf numFmtId="0" fontId="45" fillId="0" borderId="8" xfId="0" applyFont="1" applyBorder="1" applyAlignment="1">
      <alignment vertical="center" shrinkToFit="1"/>
    </xf>
    <xf numFmtId="0" fontId="45" fillId="0" borderId="38" xfId="0" applyFont="1" applyBorder="1" applyAlignment="1">
      <alignment horizontal="center" vertical="center"/>
    </xf>
    <xf numFmtId="0" fontId="45" fillId="0" borderId="8" xfId="0" applyFont="1" applyBorder="1" applyAlignment="1">
      <alignment horizontal="center" vertical="center"/>
    </xf>
    <xf numFmtId="38" fontId="45" fillId="0" borderId="38" xfId="1" applyFont="1" applyBorder="1" applyAlignment="1">
      <alignment horizontal="right" vertical="center" shrinkToFit="1"/>
    </xf>
    <xf numFmtId="38" fontId="45" fillId="0" borderId="0" xfId="1" applyFont="1" applyBorder="1" applyAlignment="1">
      <alignment horizontal="right" vertical="center" shrinkToFit="1"/>
    </xf>
    <xf numFmtId="38" fontId="45" fillId="0" borderId="8" xfId="1" applyFont="1" applyBorder="1" applyAlignment="1">
      <alignment horizontal="right" vertical="center" shrinkToFit="1"/>
    </xf>
    <xf numFmtId="38" fontId="45" fillId="0" borderId="38" xfId="1" applyFont="1" applyFill="1" applyBorder="1" applyAlignment="1">
      <alignment vertical="center"/>
    </xf>
    <xf numFmtId="38" fontId="45" fillId="0" borderId="0" xfId="1" applyFont="1" applyFill="1" applyBorder="1" applyAlignment="1">
      <alignment vertical="center"/>
    </xf>
    <xf numFmtId="38" fontId="45" fillId="0" borderId="8" xfId="1" applyFont="1" applyFill="1" applyBorder="1" applyAlignment="1">
      <alignment vertical="center"/>
    </xf>
    <xf numFmtId="38" fontId="45" fillId="0" borderId="56" xfId="1" applyFont="1" applyFill="1" applyBorder="1" applyAlignment="1">
      <alignment vertical="center"/>
    </xf>
    <xf numFmtId="38" fontId="45" fillId="0" borderId="45" xfId="1" applyFont="1" applyFill="1" applyBorder="1" applyAlignment="1">
      <alignment vertical="center"/>
    </xf>
    <xf numFmtId="38" fontId="45" fillId="0" borderId="46" xfId="1" applyFont="1" applyFill="1" applyBorder="1" applyAlignment="1">
      <alignment vertical="center"/>
    </xf>
    <xf numFmtId="4" fontId="45" fillId="0" borderId="38" xfId="0" applyNumberFormat="1" applyFont="1" applyBorder="1" applyAlignment="1">
      <alignment vertical="center"/>
    </xf>
    <xf numFmtId="4" fontId="45" fillId="0" borderId="0" xfId="0" applyNumberFormat="1" applyFont="1" applyBorder="1" applyAlignment="1">
      <alignment vertical="center"/>
    </xf>
    <xf numFmtId="4" fontId="45" fillId="0" borderId="8" xfId="0" applyNumberFormat="1" applyFont="1" applyBorder="1" applyAlignment="1">
      <alignment vertical="center"/>
    </xf>
    <xf numFmtId="0" fontId="45" fillId="0" borderId="122" xfId="0" applyFont="1" applyBorder="1" applyAlignment="1">
      <alignment horizontal="left" vertical="center"/>
    </xf>
    <xf numFmtId="0" fontId="45" fillId="0" borderId="122" xfId="0" applyFont="1" applyBorder="1" applyAlignment="1">
      <alignment horizontal="center" vertical="center"/>
    </xf>
    <xf numFmtId="0" fontId="45" fillId="0" borderId="122" xfId="0" applyFont="1" applyBorder="1" applyAlignment="1">
      <alignment horizontal="left" vertical="center" wrapText="1"/>
    </xf>
    <xf numFmtId="4" fontId="50" fillId="0" borderId="68" xfId="0" applyNumberFormat="1" applyFont="1" applyBorder="1" applyAlignment="1">
      <alignment vertical="center"/>
    </xf>
    <xf numFmtId="4" fontId="50" fillId="0" borderId="104" xfId="0" applyNumberFormat="1" applyFont="1" applyBorder="1" applyAlignment="1">
      <alignment vertical="center"/>
    </xf>
    <xf numFmtId="4" fontId="50" fillId="0" borderId="62" xfId="0" applyNumberFormat="1" applyFont="1" applyBorder="1" applyAlignment="1">
      <alignment vertical="center"/>
    </xf>
    <xf numFmtId="4" fontId="50" fillId="0" borderId="56" xfId="0" applyNumberFormat="1" applyFont="1" applyBorder="1" applyAlignment="1">
      <alignment vertical="center"/>
    </xf>
    <xf numFmtId="4" fontId="50" fillId="0" borderId="45" xfId="0" applyNumberFormat="1" applyFont="1" applyBorder="1" applyAlignment="1">
      <alignment vertical="center"/>
    </xf>
    <xf numFmtId="4" fontId="50" fillId="0" borderId="46" xfId="0" applyNumberFormat="1" applyFont="1" applyBorder="1" applyAlignment="1">
      <alignment vertical="center"/>
    </xf>
    <xf numFmtId="0" fontId="46" fillId="0" borderId="68" xfId="0" quotePrefix="1" applyFont="1" applyBorder="1" applyAlignment="1">
      <alignment horizontal="center" vertical="center"/>
    </xf>
    <xf numFmtId="0" fontId="46" fillId="0" borderId="104" xfId="0" quotePrefix="1" applyFont="1" applyBorder="1" applyAlignment="1">
      <alignment horizontal="center" vertical="center"/>
    </xf>
    <xf numFmtId="0" fontId="46" fillId="0" borderId="62" xfId="0" quotePrefix="1" applyFont="1" applyBorder="1" applyAlignment="1">
      <alignment horizontal="center" vertical="center"/>
    </xf>
    <xf numFmtId="0" fontId="46" fillId="0" borderId="56" xfId="0" quotePrefix="1" applyFont="1" applyBorder="1" applyAlignment="1">
      <alignment horizontal="center" vertical="center"/>
    </xf>
    <xf numFmtId="0" fontId="46" fillId="0" borderId="45" xfId="0" quotePrefix="1" applyFont="1" applyBorder="1" applyAlignment="1">
      <alignment horizontal="center" vertical="center"/>
    </xf>
    <xf numFmtId="0" fontId="46" fillId="0" borderId="46" xfId="0" quotePrefix="1" applyFont="1" applyBorder="1" applyAlignment="1">
      <alignment horizontal="center" vertical="center"/>
    </xf>
    <xf numFmtId="0" fontId="46" fillId="0" borderId="68" xfId="0" applyNumberFormat="1" applyFont="1" applyBorder="1" applyAlignment="1">
      <alignment horizontal="center" vertical="center" shrinkToFit="1"/>
    </xf>
    <xf numFmtId="0" fontId="46" fillId="0" borderId="104" xfId="0" applyNumberFormat="1" applyFont="1" applyBorder="1" applyAlignment="1">
      <alignment horizontal="center" vertical="center" shrinkToFit="1"/>
    </xf>
    <xf numFmtId="0" fontId="46" fillId="0" borderId="62" xfId="0" applyNumberFormat="1" applyFont="1" applyBorder="1" applyAlignment="1">
      <alignment horizontal="center" vertical="center" shrinkToFit="1"/>
    </xf>
    <xf numFmtId="0" fontId="46" fillId="0" borderId="56" xfId="0" applyNumberFormat="1" applyFont="1" applyBorder="1" applyAlignment="1">
      <alignment horizontal="center" vertical="center" shrinkToFit="1"/>
    </xf>
    <xf numFmtId="0" fontId="46" fillId="0" borderId="45" xfId="0" applyNumberFormat="1" applyFont="1" applyBorder="1" applyAlignment="1">
      <alignment horizontal="center" vertical="center" shrinkToFit="1"/>
    </xf>
    <xf numFmtId="0" fontId="46" fillId="0" borderId="46" xfId="0" applyNumberFormat="1" applyFont="1" applyBorder="1" applyAlignment="1">
      <alignment horizontal="center" vertical="center" shrinkToFit="1"/>
    </xf>
    <xf numFmtId="0" fontId="45" fillId="0" borderId="122" xfId="0" applyFont="1" applyBorder="1" applyAlignment="1">
      <alignment vertical="center" wrapText="1"/>
    </xf>
    <xf numFmtId="38" fontId="45" fillId="0" borderId="68" xfId="0" applyNumberFormat="1" applyFont="1" applyFill="1" applyBorder="1" applyAlignment="1">
      <alignment vertical="center"/>
    </xf>
    <xf numFmtId="38" fontId="45" fillId="0" borderId="104" xfId="0" applyNumberFormat="1" applyFont="1" applyFill="1" applyBorder="1" applyAlignment="1">
      <alignment vertical="center"/>
    </xf>
    <xf numFmtId="38" fontId="45" fillId="0" borderId="62" xfId="0" applyNumberFormat="1" applyFont="1" applyFill="1" applyBorder="1" applyAlignment="1">
      <alignment vertical="center"/>
    </xf>
    <xf numFmtId="38" fontId="45" fillId="0" borderId="56" xfId="0" applyNumberFormat="1" applyFont="1" applyFill="1" applyBorder="1" applyAlignment="1">
      <alignment vertical="center"/>
    </xf>
    <xf numFmtId="38" fontId="45" fillId="0" borderId="45" xfId="0" applyNumberFormat="1" applyFont="1" applyFill="1" applyBorder="1" applyAlignment="1">
      <alignment vertical="center"/>
    </xf>
    <xf numFmtId="38" fontId="45" fillId="0" borderId="46" xfId="0" applyNumberFormat="1" applyFont="1" applyFill="1" applyBorder="1" applyAlignment="1">
      <alignment vertical="center"/>
    </xf>
    <xf numFmtId="0" fontId="19" fillId="0" borderId="4" xfId="1" applyNumberFormat="1" applyFont="1" applyFill="1" applyBorder="1" applyAlignment="1">
      <alignment horizontal="right" shrinkToFit="1"/>
    </xf>
    <xf numFmtId="0" fontId="45" fillId="0" borderId="0" xfId="0" quotePrefix="1" applyFont="1" applyFill="1" applyAlignment="1">
      <alignment vertical="center" wrapText="1"/>
    </xf>
    <xf numFmtId="0" fontId="45" fillId="0" borderId="66" xfId="0" quotePrefix="1" applyFont="1" applyBorder="1" applyAlignment="1">
      <alignment horizontal="center" vertical="center"/>
    </xf>
    <xf numFmtId="0" fontId="45" fillId="0" borderId="132" xfId="0" quotePrefix="1" applyFont="1" applyBorder="1" applyAlignment="1">
      <alignment horizontal="center" vertical="center"/>
    </xf>
    <xf numFmtId="0" fontId="45" fillId="0" borderId="67" xfId="0" applyFont="1" applyBorder="1" applyAlignment="1">
      <alignment horizontal="center" vertical="center"/>
    </xf>
    <xf numFmtId="0" fontId="45" fillId="0" borderId="69" xfId="0" applyFont="1" applyBorder="1" applyAlignment="1">
      <alignment horizontal="center" vertical="center"/>
    </xf>
    <xf numFmtId="0" fontId="45" fillId="0" borderId="68" xfId="0" applyFont="1" applyBorder="1" applyAlignment="1">
      <alignment horizontal="center" vertical="center"/>
    </xf>
    <xf numFmtId="0" fontId="45" fillId="0" borderId="104" xfId="0" applyFont="1" applyBorder="1" applyAlignment="1">
      <alignment horizontal="center" vertical="center"/>
    </xf>
    <xf numFmtId="0" fontId="45" fillId="0" borderId="62" xfId="0" applyFont="1" applyBorder="1" applyAlignment="1">
      <alignment horizontal="center" vertical="center"/>
    </xf>
    <xf numFmtId="0" fontId="45" fillId="0" borderId="0" xfId="0" applyFont="1" applyBorder="1" applyAlignment="1">
      <alignment horizontal="center" vertical="center"/>
    </xf>
    <xf numFmtId="0" fontId="45" fillId="0" borderId="56" xfId="0" applyFont="1" applyBorder="1" applyAlignment="1">
      <alignment horizontal="center" vertical="center"/>
    </xf>
    <xf numFmtId="0" fontId="45" fillId="0" borderId="45" xfId="0" applyFont="1" applyBorder="1" applyAlignment="1">
      <alignment horizontal="center" vertical="center"/>
    </xf>
    <xf numFmtId="0" fontId="45" fillId="0" borderId="46" xfId="0" applyFont="1" applyBorder="1" applyAlignment="1">
      <alignment horizontal="center" vertical="center"/>
    </xf>
    <xf numFmtId="0" fontId="45" fillId="0" borderId="68" xfId="0" applyNumberFormat="1" applyFont="1" applyBorder="1" applyAlignment="1">
      <alignment horizontal="center" vertical="center" shrinkToFit="1"/>
    </xf>
    <xf numFmtId="0" fontId="45" fillId="0" borderId="104" xfId="0" applyNumberFormat="1" applyFont="1" applyBorder="1" applyAlignment="1">
      <alignment horizontal="center" vertical="center" shrinkToFit="1"/>
    </xf>
    <xf numFmtId="0" fontId="45" fillId="0" borderId="62" xfId="0" applyNumberFormat="1" applyFont="1" applyBorder="1" applyAlignment="1">
      <alignment horizontal="center" vertical="center" shrinkToFit="1"/>
    </xf>
    <xf numFmtId="38" fontId="45" fillId="0" borderId="123" xfId="1" applyFont="1" applyFill="1" applyBorder="1" applyAlignment="1">
      <alignment vertical="center"/>
    </xf>
    <xf numFmtId="38" fontId="45" fillId="0" borderId="104" xfId="1" applyFont="1" applyFill="1" applyBorder="1" applyAlignment="1">
      <alignment vertical="center"/>
    </xf>
    <xf numFmtId="38" fontId="45" fillId="0" borderId="125" xfId="1" applyFont="1" applyFill="1" applyBorder="1" applyAlignment="1">
      <alignment vertical="center"/>
    </xf>
    <xf numFmtId="0" fontId="45" fillId="0" borderId="38" xfId="0" applyFont="1" applyFill="1" applyBorder="1" applyAlignment="1" applyProtection="1">
      <alignment vertical="center" shrinkToFit="1"/>
    </xf>
    <xf numFmtId="0" fontId="45" fillId="0" borderId="0" xfId="0" applyFont="1" applyFill="1" applyBorder="1" applyAlignment="1" applyProtection="1">
      <alignment vertical="center" shrinkToFit="1"/>
    </xf>
    <xf numFmtId="0" fontId="45" fillId="0" borderId="8" xfId="0" applyFont="1" applyFill="1" applyBorder="1" applyAlignment="1" applyProtection="1">
      <alignment vertical="center" shrinkToFit="1"/>
    </xf>
    <xf numFmtId="38" fontId="45" fillId="0" borderId="68" xfId="1" applyFont="1" applyBorder="1" applyAlignment="1">
      <alignment horizontal="right" vertical="center" shrinkToFit="1"/>
    </xf>
    <xf numFmtId="38" fontId="45" fillId="0" borderId="104" xfId="1" applyFont="1" applyBorder="1" applyAlignment="1">
      <alignment horizontal="right" vertical="center" shrinkToFit="1"/>
    </xf>
    <xf numFmtId="38" fontId="45" fillId="0" borderId="62" xfId="1" applyFont="1" applyBorder="1" applyAlignment="1">
      <alignment horizontal="right" vertical="center" shrinkToFit="1"/>
    </xf>
    <xf numFmtId="0" fontId="49" fillId="0" borderId="0" xfId="0" applyFont="1" applyFill="1" applyAlignment="1">
      <alignment horizontal="center" vertical="center"/>
    </xf>
    <xf numFmtId="0" fontId="45" fillId="0" borderId="100" xfId="0" applyFont="1" applyFill="1" applyBorder="1" applyAlignment="1">
      <alignment horizontal="distributed" vertical="center" justifyLastLine="1"/>
    </xf>
    <xf numFmtId="0" fontId="45" fillId="0" borderId="101" xfId="0" applyFont="1" applyFill="1" applyBorder="1" applyAlignment="1">
      <alignment horizontal="distributed" vertical="center" justifyLastLine="1"/>
    </xf>
    <xf numFmtId="0" fontId="45" fillId="0" borderId="102" xfId="0" applyFont="1" applyFill="1" applyBorder="1" applyAlignment="1">
      <alignment horizontal="distributed" vertical="center" justifyLastLine="1"/>
    </xf>
    <xf numFmtId="0" fontId="45" fillId="0" borderId="103" xfId="0" applyFont="1" applyFill="1" applyBorder="1" applyAlignment="1">
      <alignment horizontal="distributed" vertical="center" justifyLastLine="1"/>
    </xf>
    <xf numFmtId="178" fontId="45" fillId="0" borderId="0" xfId="0" applyNumberFormat="1" applyFont="1" applyFill="1" applyAlignment="1">
      <alignment horizontal="left" vertical="top"/>
    </xf>
    <xf numFmtId="0" fontId="49" fillId="0" borderId="0" xfId="0" quotePrefix="1" applyFont="1" applyFill="1" applyAlignment="1">
      <alignment vertical="top" shrinkToFit="1"/>
    </xf>
    <xf numFmtId="0" fontId="45" fillId="0" borderId="0" xfId="0" applyFont="1" applyFill="1" applyAlignment="1">
      <alignment vertical="center" wrapText="1"/>
    </xf>
    <xf numFmtId="181" fontId="46" fillId="0" borderId="68" xfId="0" applyNumberFormat="1" applyFont="1" applyBorder="1" applyAlignment="1">
      <alignment horizontal="center" vertical="center" shrinkToFit="1"/>
    </xf>
    <xf numFmtId="181" fontId="46" fillId="0" borderId="104" xfId="0" applyNumberFormat="1" applyFont="1" applyBorder="1" applyAlignment="1">
      <alignment horizontal="center" vertical="center" shrinkToFit="1"/>
    </xf>
    <xf numFmtId="181" fontId="46" fillId="0" borderId="62" xfId="0" applyNumberFormat="1" applyFont="1" applyBorder="1" applyAlignment="1">
      <alignment horizontal="center" vertical="center" shrinkToFit="1"/>
    </xf>
    <xf numFmtId="181" fontId="46" fillId="0" borderId="56" xfId="0" applyNumberFormat="1" applyFont="1" applyBorder="1" applyAlignment="1">
      <alignment horizontal="center" vertical="center" shrinkToFit="1"/>
    </xf>
    <xf numFmtId="181" fontId="46" fillId="0" borderId="45" xfId="0" applyNumberFormat="1" applyFont="1" applyBorder="1" applyAlignment="1">
      <alignment horizontal="center" vertical="center" shrinkToFit="1"/>
    </xf>
    <xf numFmtId="181" fontId="46" fillId="0" borderId="46" xfId="0" applyNumberFormat="1" applyFont="1" applyBorder="1" applyAlignment="1">
      <alignment horizontal="center" vertical="center" shrinkToFit="1"/>
    </xf>
    <xf numFmtId="0" fontId="45" fillId="0" borderId="68" xfId="0" quotePrefix="1" applyFont="1" applyBorder="1" applyAlignment="1">
      <alignment horizontal="center" vertical="center" shrinkToFit="1"/>
    </xf>
    <xf numFmtId="0" fontId="45" fillId="0" borderId="104" xfId="0" applyFont="1" applyBorder="1" applyAlignment="1">
      <alignment horizontal="center" vertical="center" shrinkToFit="1"/>
    </xf>
    <xf numFmtId="0" fontId="45" fillId="0" borderId="62" xfId="0" applyFont="1" applyBorder="1" applyAlignment="1">
      <alignment horizontal="center" vertical="center" shrinkToFit="1"/>
    </xf>
    <xf numFmtId="0" fontId="45" fillId="0" borderId="56" xfId="0" applyFont="1" applyBorder="1" applyAlignment="1">
      <alignment horizontal="center" vertical="center" shrinkToFit="1"/>
    </xf>
    <xf numFmtId="0" fontId="45" fillId="0" borderId="45" xfId="0" applyFont="1" applyBorder="1" applyAlignment="1">
      <alignment horizontal="center" vertical="center" shrinkToFit="1"/>
    </xf>
    <xf numFmtId="0" fontId="45" fillId="0" borderId="46" xfId="0" applyFont="1" applyBorder="1" applyAlignment="1">
      <alignment horizontal="center" vertical="center" shrinkToFit="1"/>
    </xf>
    <xf numFmtId="0" fontId="46" fillId="0" borderId="0" xfId="0" quotePrefix="1" applyFont="1" applyFill="1" applyAlignment="1">
      <alignment vertical="center"/>
    </xf>
    <xf numFmtId="0" fontId="45" fillId="0" borderId="110" xfId="0" applyFont="1" applyBorder="1" applyAlignment="1">
      <alignment horizontal="center" vertical="center"/>
    </xf>
    <xf numFmtId="0" fontId="9" fillId="0" borderId="4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4" fontId="38" fillId="6" borderId="26" xfId="0" applyNumberFormat="1" applyFont="1" applyFill="1" applyBorder="1" applyAlignment="1">
      <alignment vertical="center"/>
    </xf>
    <xf numFmtId="4" fontId="38" fillId="6" borderId="27" xfId="0" applyNumberFormat="1" applyFont="1" applyFill="1" applyBorder="1" applyAlignment="1">
      <alignment vertical="center"/>
    </xf>
    <xf numFmtId="4" fontId="38" fillId="6" borderId="30" xfId="0" applyNumberFormat="1" applyFont="1" applyFill="1" applyBorder="1" applyAlignment="1">
      <alignment vertical="center"/>
    </xf>
    <xf numFmtId="4" fontId="38" fillId="6" borderId="53" xfId="0" applyNumberFormat="1" applyFont="1" applyFill="1" applyBorder="1" applyAlignment="1">
      <alignment vertical="center"/>
    </xf>
    <xf numFmtId="4" fontId="38" fillId="6" borderId="54" xfId="0" applyNumberFormat="1" applyFont="1" applyFill="1" applyBorder="1" applyAlignment="1">
      <alignment vertical="center"/>
    </xf>
    <xf numFmtId="0" fontId="33" fillId="0" borderId="33" xfId="0" applyFont="1" applyBorder="1" applyAlignment="1">
      <alignment horizontal="center"/>
    </xf>
    <xf numFmtId="0" fontId="33" fillId="0" borderId="34" xfId="0" applyFont="1" applyBorder="1" applyAlignment="1">
      <alignment horizontal="center"/>
    </xf>
    <xf numFmtId="0" fontId="33" fillId="0" borderId="35" xfId="0" applyFont="1" applyBorder="1" applyAlignment="1">
      <alignment horizontal="center"/>
    </xf>
    <xf numFmtId="49" fontId="15" fillId="2" borderId="75" xfId="0" quotePrefix="1" applyNumberFormat="1" applyFont="1" applyFill="1" applyBorder="1" applyAlignment="1" applyProtection="1">
      <alignment horizontal="center" vertical="center"/>
      <protection locked="0"/>
    </xf>
    <xf numFmtId="49" fontId="15" fillId="2" borderId="77" xfId="0" quotePrefix="1" applyNumberFormat="1" applyFont="1" applyFill="1" applyBorder="1" applyAlignment="1" applyProtection="1">
      <alignment horizontal="center" vertical="center"/>
      <protection locked="0"/>
    </xf>
    <xf numFmtId="0" fontId="9" fillId="4" borderId="0" xfId="0" quotePrefix="1" applyFont="1" applyFill="1" applyBorder="1" applyAlignment="1">
      <alignment horizontal="center" vertical="center"/>
    </xf>
    <xf numFmtId="4" fontId="8" fillId="0" borderId="61" xfId="0" applyNumberFormat="1" applyFont="1" applyFill="1" applyBorder="1" applyAlignment="1">
      <alignment horizontal="right" vertical="center"/>
    </xf>
    <xf numFmtId="0" fontId="8" fillId="0" borderId="57" xfId="0" applyFont="1" applyFill="1" applyBorder="1" applyAlignment="1">
      <alignment vertical="center"/>
    </xf>
    <xf numFmtId="0" fontId="8" fillId="0" borderId="58" xfId="0" applyFont="1" applyFill="1" applyBorder="1" applyAlignment="1">
      <alignment vertical="center"/>
    </xf>
    <xf numFmtId="0" fontId="8" fillId="0" borderId="59" xfId="0" applyFont="1" applyFill="1" applyBorder="1" applyAlignment="1">
      <alignment vertical="center"/>
    </xf>
    <xf numFmtId="0" fontId="8" fillId="0" borderId="11" xfId="0" applyFont="1" applyFill="1" applyBorder="1" applyAlignment="1">
      <alignment horizontal="left" vertical="center"/>
    </xf>
    <xf numFmtId="0" fontId="8" fillId="0" borderId="12" xfId="0" applyFont="1" applyFill="1" applyBorder="1" applyAlignment="1">
      <alignment horizontal="left" vertical="center"/>
    </xf>
    <xf numFmtId="0" fontId="8" fillId="0" borderId="48" xfId="0" applyFont="1" applyFill="1" applyBorder="1" applyAlignment="1">
      <alignment horizontal="left" vertical="center"/>
    </xf>
    <xf numFmtId="0" fontId="8" fillId="0" borderId="13" xfId="0" applyFont="1" applyFill="1" applyBorder="1" applyAlignment="1">
      <alignment horizontal="left" vertical="center"/>
    </xf>
    <xf numFmtId="0" fontId="8" fillId="0" borderId="57" xfId="0" applyFont="1" applyFill="1" applyBorder="1" applyAlignment="1">
      <alignment horizontal="center" vertical="center"/>
    </xf>
    <xf numFmtId="0" fontId="8" fillId="0" borderId="58" xfId="0" applyFont="1" applyFill="1" applyBorder="1" applyAlignment="1">
      <alignment horizontal="center" vertical="center"/>
    </xf>
    <xf numFmtId="0" fontId="8" fillId="0" borderId="59" xfId="0" applyFont="1" applyFill="1" applyBorder="1" applyAlignment="1">
      <alignment horizontal="center" vertical="center"/>
    </xf>
    <xf numFmtId="4" fontId="8" fillId="0" borderId="57" xfId="0" applyNumberFormat="1" applyFont="1" applyFill="1" applyBorder="1" applyAlignment="1">
      <alignment horizontal="right" vertical="center"/>
    </xf>
    <xf numFmtId="4" fontId="8" fillId="0" borderId="58" xfId="0" applyNumberFormat="1" applyFont="1" applyFill="1" applyBorder="1" applyAlignment="1">
      <alignment horizontal="right" vertical="center"/>
    </xf>
    <xf numFmtId="4" fontId="8" fillId="0" borderId="59" xfId="0" applyNumberFormat="1" applyFont="1" applyFill="1" applyBorder="1" applyAlignment="1">
      <alignment horizontal="right" vertical="center"/>
    </xf>
    <xf numFmtId="49" fontId="8" fillId="0" borderId="0" xfId="0" applyNumberFormat="1" applyFont="1" applyFill="1" applyAlignment="1">
      <alignment horizontal="center" vertical="center"/>
    </xf>
    <xf numFmtId="0" fontId="8" fillId="0" borderId="0" xfId="0" applyFont="1" applyFill="1" applyAlignment="1">
      <alignment horizontal="center" vertical="center"/>
    </xf>
    <xf numFmtId="178" fontId="8" fillId="0" borderId="0" xfId="0" applyNumberFormat="1" applyFont="1" applyFill="1" applyAlignment="1">
      <alignment horizontal="distributed" vertical="center"/>
    </xf>
    <xf numFmtId="0" fontId="8" fillId="0" borderId="44" xfId="0" applyFont="1" applyFill="1" applyBorder="1" applyAlignment="1">
      <alignment horizontal="center" vertical="center"/>
    </xf>
    <xf numFmtId="0" fontId="27" fillId="0" borderId="0" xfId="0" applyFont="1" applyFill="1" applyAlignment="1">
      <alignment horizontal="distributed" vertical="center"/>
    </xf>
    <xf numFmtId="0" fontId="8" fillId="0" borderId="60" xfId="0" applyFont="1" applyFill="1" applyBorder="1" applyAlignment="1">
      <alignment horizontal="center" vertical="center"/>
    </xf>
    <xf numFmtId="0" fontId="8" fillId="0" borderId="61"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56"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46" xfId="0" applyFont="1" applyFill="1" applyBorder="1" applyAlignment="1">
      <alignment horizontal="center" vertical="center"/>
    </xf>
    <xf numFmtId="4" fontId="8" fillId="0" borderId="14" xfId="0" applyNumberFormat="1" applyFont="1" applyFill="1" applyBorder="1" applyAlignment="1">
      <alignment horizontal="right" vertical="center"/>
    </xf>
    <xf numFmtId="176" fontId="8" fillId="0" borderId="57" xfId="0" applyNumberFormat="1" applyFont="1" applyFill="1" applyBorder="1" applyAlignment="1">
      <alignment vertical="center"/>
    </xf>
    <xf numFmtId="176" fontId="8" fillId="0" borderId="59" xfId="0" applyNumberFormat="1" applyFont="1" applyFill="1" applyBorder="1" applyAlignment="1">
      <alignment vertical="center"/>
    </xf>
    <xf numFmtId="0" fontId="8" fillId="0" borderId="0" xfId="0" applyFont="1" applyFill="1" applyAlignment="1">
      <alignment horizontal="distributed" vertical="center"/>
    </xf>
    <xf numFmtId="0" fontId="19" fillId="0" borderId="0" xfId="0" applyFont="1" applyAlignment="1">
      <alignment vertical="top"/>
    </xf>
    <xf numFmtId="0" fontId="19" fillId="0" borderId="0" xfId="0" applyFont="1" applyAlignment="1">
      <alignment vertical="top" wrapText="1"/>
    </xf>
  </cellXfs>
  <cellStyles count="5">
    <cellStyle name="桁区切り" xfId="1" builtinId="6"/>
    <cellStyle name="桁区切り 2" xfId="3"/>
    <cellStyle name="標準" xfId="0" builtinId="0"/>
    <cellStyle name="標準 2" xfId="2"/>
    <cellStyle name="標準 3" xfId="4"/>
  </cellStyles>
  <dxfs count="112">
    <dxf>
      <fill>
        <patternFill>
          <bgColor rgb="FFCCFFCC"/>
        </patternFill>
      </fill>
    </dxf>
    <dxf>
      <numFmt numFmtId="189" formatCode="#,##0&quot;円&quot;"/>
    </dxf>
    <dxf>
      <numFmt numFmtId="189" formatCode="#,##0&quot;円&quot;"/>
    </dxf>
    <dxf>
      <fill>
        <patternFill>
          <bgColor rgb="FFCCFFCC"/>
        </patternFill>
      </fill>
    </dxf>
    <dxf>
      <fill>
        <patternFill>
          <bgColor rgb="FFCCFFCC"/>
        </patternFill>
      </fill>
    </dxf>
    <dxf>
      <fill>
        <patternFill>
          <bgColor rgb="FFCCFFCC"/>
        </patternFill>
      </fill>
    </dxf>
    <dxf>
      <font>
        <condense val="0"/>
        <extend val="0"/>
        <color rgb="FF9C0006"/>
      </font>
      <fill>
        <patternFill>
          <bgColor rgb="FFCCFFCC"/>
        </patternFill>
      </fill>
    </dxf>
    <dxf>
      <fill>
        <patternFill>
          <bgColor rgb="FFCCFFCC"/>
        </patternFill>
      </fill>
    </dxf>
    <dxf>
      <fill>
        <patternFill>
          <bgColor rgb="FFCCFFCC"/>
        </patternFill>
      </fill>
    </dxf>
    <dxf>
      <font>
        <condense val="0"/>
        <extend val="0"/>
        <color rgb="FF9C0006"/>
      </font>
      <fill>
        <patternFill>
          <bgColor rgb="FFCCFFCC"/>
        </patternFill>
      </fill>
    </dxf>
    <dxf>
      <font>
        <condense val="0"/>
        <extend val="0"/>
        <color rgb="FF9C0006"/>
      </font>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FFCC"/>
        </patternFill>
      </fill>
    </dxf>
    <dxf>
      <fill>
        <patternFill>
          <bgColor rgb="FFCCFFCC"/>
        </patternFill>
      </fill>
    </dxf>
    <dxf>
      <fill>
        <patternFill>
          <bgColor rgb="FFCCFFCC"/>
        </patternFill>
      </fill>
    </dxf>
    <dxf>
      <fill>
        <patternFill>
          <bgColor rgb="FFFF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FFCC"/>
        </patternFill>
      </fill>
    </dxf>
    <dxf>
      <fill>
        <patternFill>
          <bgColor rgb="FFCCFFCC"/>
        </patternFill>
      </fill>
    </dxf>
    <dxf>
      <fill>
        <patternFill>
          <bgColor rgb="FFFFFFCC"/>
        </patternFill>
      </fill>
    </dxf>
    <dxf>
      <fill>
        <patternFill>
          <bgColor rgb="FFCCFFCC"/>
        </patternFill>
      </fill>
    </dxf>
    <dxf>
      <fill>
        <patternFill>
          <bgColor rgb="FFCCFFCC"/>
        </patternFill>
      </fill>
    </dxf>
    <dxf>
      <fill>
        <patternFill>
          <bgColor rgb="FFCCFFCC"/>
        </patternFill>
      </fill>
    </dxf>
    <dxf>
      <fill>
        <patternFill>
          <bgColor rgb="FFFFFFCC"/>
        </patternFill>
      </fill>
    </dxf>
    <dxf>
      <fill>
        <patternFill>
          <bgColor rgb="FFCCFFCC"/>
        </patternFill>
      </fill>
    </dxf>
    <dxf>
      <fill>
        <patternFill>
          <bgColor rgb="FFFF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FFCC"/>
        </patternFill>
      </fill>
    </dxf>
    <dxf>
      <fill>
        <patternFill>
          <bgColor rgb="FFCCFFCC"/>
        </patternFill>
      </fill>
    </dxf>
    <dxf>
      <fill>
        <patternFill>
          <bgColor rgb="FFFF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FFCC"/>
        </patternFill>
      </fill>
    </dxf>
    <dxf>
      <fill>
        <patternFill>
          <bgColor rgb="FFCCFFCC"/>
        </patternFill>
      </fill>
    </dxf>
    <dxf>
      <fill>
        <patternFill>
          <bgColor rgb="FFCCFFCC"/>
        </patternFill>
      </fill>
    </dxf>
    <dxf>
      <fill>
        <patternFill>
          <bgColor rgb="FFCCFFCC"/>
        </patternFill>
      </fill>
    </dxf>
    <dxf>
      <fill>
        <patternFill>
          <bgColor rgb="FFFFFFCC"/>
        </patternFill>
      </fill>
    </dxf>
    <dxf>
      <fill>
        <patternFill>
          <bgColor rgb="FFCCFFCC"/>
        </patternFill>
      </fill>
    </dxf>
    <dxf>
      <font>
        <b/>
        <i val="0"/>
        <color rgb="FFFF0000"/>
      </font>
      <fill>
        <patternFill>
          <bgColor rgb="FFFFFF00"/>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rgb="FF9C0006"/>
      </font>
      <fill>
        <patternFill>
          <bgColor rgb="FFCCFFCC"/>
        </patternFill>
      </fill>
    </dxf>
    <dxf>
      <fill>
        <patternFill>
          <bgColor rgb="FFCCFFCC"/>
        </patternFill>
      </fill>
    </dxf>
    <dxf>
      <fill>
        <patternFill>
          <bgColor rgb="FFCCFFCC"/>
        </patternFill>
      </fill>
    </dxf>
    <dxf>
      <font>
        <condense val="0"/>
        <extend val="0"/>
        <color rgb="FF9C0006"/>
      </font>
      <fill>
        <patternFill>
          <bgColor rgb="FFCCFFCC"/>
        </patternFill>
      </fill>
    </dxf>
    <dxf>
      <font>
        <condense val="0"/>
        <extend val="0"/>
        <color rgb="FF9C0006"/>
      </font>
      <fill>
        <patternFill>
          <bgColor rgb="FFCCFFCC"/>
        </patternFill>
      </fill>
    </dxf>
    <dxf>
      <fill>
        <patternFill>
          <bgColor rgb="FFCCFFCC"/>
        </patternFill>
      </fill>
    </dxf>
    <dxf>
      <font>
        <condense val="0"/>
        <extend val="0"/>
        <color rgb="FF9C0006"/>
      </font>
      <fill>
        <patternFill>
          <bgColor rgb="FFCCFFCC"/>
        </patternFill>
      </fill>
    </dxf>
    <dxf>
      <font>
        <condense val="0"/>
        <extend val="0"/>
        <color rgb="FF9C0006"/>
      </font>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b/>
        <i val="0"/>
        <color rgb="FFFF0000"/>
      </font>
      <fill>
        <patternFill>
          <bgColor rgb="FFFFFFCC"/>
        </patternFill>
      </fill>
    </dxf>
    <dxf>
      <font>
        <color theme="1"/>
      </font>
      <fill>
        <patternFill>
          <bgColor rgb="FFFFFFCC"/>
        </patternFill>
      </fill>
    </dxf>
    <dxf>
      <font>
        <b/>
        <i val="0"/>
        <color rgb="FFFF0000"/>
      </font>
      <fill>
        <patternFill>
          <bgColor rgb="FFFFFFCC"/>
        </patternFill>
      </fill>
    </dxf>
    <dxf>
      <font>
        <color theme="1"/>
      </font>
      <fill>
        <patternFill>
          <bgColor rgb="FFFFFFCC"/>
        </patternFill>
      </fill>
    </dxf>
    <dxf>
      <font>
        <color theme="1"/>
      </font>
      <fill>
        <patternFill>
          <bgColor rgb="FFFFFFCC"/>
        </patternFill>
      </fill>
    </dxf>
    <dxf>
      <font>
        <b/>
        <i val="0"/>
        <strike val="0"/>
        <color rgb="FFFF0000"/>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ill>
        <patternFill>
          <bgColor rgb="FFFFFFCC"/>
        </patternFill>
      </fill>
    </dxf>
    <dxf>
      <fill>
        <patternFill>
          <bgColor rgb="FFFFFFCC"/>
        </patternFill>
      </fill>
    </dxf>
    <dxf>
      <font>
        <condense val="0"/>
        <extend val="0"/>
        <color rgb="FF9C0006"/>
      </font>
      <fill>
        <patternFill>
          <bgColor rgb="FFCCFFCC"/>
        </patternFill>
      </fill>
    </dxf>
  </dxfs>
  <tableStyles count="0" defaultTableStyle="TableStyleMedium9" defaultPivotStyle="PivotStyleLight16"/>
  <colors>
    <mruColors>
      <color rgb="FFFF99FF"/>
      <color rgb="FF66FF99"/>
      <color rgb="FFFFFFCC"/>
      <color rgb="FFCCFFCC"/>
      <color rgb="FF0000FF"/>
      <color rgb="FFFFCCFF"/>
      <color rgb="FFFFCCCC"/>
      <color rgb="FFFF9999"/>
      <color rgb="FF00B0F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2.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30</xdr:col>
      <xdr:colOff>1</xdr:colOff>
      <xdr:row>52</xdr:row>
      <xdr:rowOff>6569</xdr:rowOff>
    </xdr:from>
    <xdr:to>
      <xdr:col>39</xdr:col>
      <xdr:colOff>1972</xdr:colOff>
      <xdr:row>59</xdr:row>
      <xdr:rowOff>257175</xdr:rowOff>
    </xdr:to>
    <xdr:sp macro="" textlink="">
      <xdr:nvSpPr>
        <xdr:cNvPr id="8" name="大かっこ 7"/>
        <xdr:cNvSpPr/>
      </xdr:nvSpPr>
      <xdr:spPr>
        <a:xfrm>
          <a:off x="6000751" y="13503494"/>
          <a:ext cx="1802196" cy="21175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xdr:col>
      <xdr:colOff>5443</xdr:colOff>
      <xdr:row>93</xdr:row>
      <xdr:rowOff>5442</xdr:rowOff>
    </xdr:from>
    <xdr:to>
      <xdr:col>11</xdr:col>
      <xdr:colOff>0</xdr:colOff>
      <xdr:row>94</xdr:row>
      <xdr:rowOff>266700</xdr:rowOff>
    </xdr:to>
    <xdr:cxnSp macro="">
      <xdr:nvCxnSpPr>
        <xdr:cNvPr id="3" name="直線コネクタ 2"/>
        <xdr:cNvCxnSpPr/>
      </xdr:nvCxnSpPr>
      <xdr:spPr>
        <a:xfrm>
          <a:off x="206829" y="26430513"/>
          <a:ext cx="2008414" cy="52795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78443</xdr:colOff>
      <xdr:row>22</xdr:row>
      <xdr:rowOff>89647</xdr:rowOff>
    </xdr:from>
    <xdr:to>
      <xdr:col>12</xdr:col>
      <xdr:colOff>179296</xdr:colOff>
      <xdr:row>24</xdr:row>
      <xdr:rowOff>31181</xdr:rowOff>
    </xdr:to>
    <xdr:sp macro="" textlink="">
      <xdr:nvSpPr>
        <xdr:cNvPr id="6" name="大かっこ 5"/>
        <xdr:cNvSpPr/>
      </xdr:nvSpPr>
      <xdr:spPr>
        <a:xfrm>
          <a:off x="4415119" y="5020235"/>
          <a:ext cx="963706" cy="38977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59121</xdr:colOff>
      <xdr:row>7</xdr:row>
      <xdr:rowOff>6569</xdr:rowOff>
    </xdr:from>
    <xdr:to>
      <xdr:col>29</xdr:col>
      <xdr:colOff>592521</xdr:colOff>
      <xdr:row>14</xdr:row>
      <xdr:rowOff>164224</xdr:rowOff>
    </xdr:to>
    <xdr:sp macro="" textlink="">
      <xdr:nvSpPr>
        <xdr:cNvPr id="8" name="大かっこ 7"/>
        <xdr:cNvSpPr/>
      </xdr:nvSpPr>
      <xdr:spPr>
        <a:xfrm>
          <a:off x="12763500" y="1478017"/>
          <a:ext cx="1742090" cy="162910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21</xdr:col>
      <xdr:colOff>323850</xdr:colOff>
      <xdr:row>18</xdr:row>
      <xdr:rowOff>38100</xdr:rowOff>
    </xdr:from>
    <xdr:to>
      <xdr:col>29</xdr:col>
      <xdr:colOff>152400</xdr:colOff>
      <xdr:row>23</xdr:row>
      <xdr:rowOff>190500</xdr:rowOff>
    </xdr:to>
    <xdr:cxnSp macro="">
      <xdr:nvCxnSpPr>
        <xdr:cNvPr id="9" name="直線コネクタ 8"/>
        <xdr:cNvCxnSpPr/>
      </xdr:nvCxnSpPr>
      <xdr:spPr>
        <a:xfrm>
          <a:off x="7743825" y="3810000"/>
          <a:ext cx="5867400" cy="120015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406108</xdr:colOff>
      <xdr:row>48</xdr:row>
      <xdr:rowOff>23553</xdr:rowOff>
    </xdr:from>
    <xdr:to>
      <xdr:col>1</xdr:col>
      <xdr:colOff>604632</xdr:colOff>
      <xdr:row>48</xdr:row>
      <xdr:rowOff>221553</xdr:rowOff>
    </xdr:to>
    <xdr:sp macro="" textlink="">
      <xdr:nvSpPr>
        <xdr:cNvPr id="10" name="円/楕円 9"/>
        <xdr:cNvSpPr/>
      </xdr:nvSpPr>
      <xdr:spPr>
        <a:xfrm>
          <a:off x="911347" y="10923466"/>
          <a:ext cx="198524" cy="19800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49695</xdr:colOff>
      <xdr:row>48</xdr:row>
      <xdr:rowOff>24847</xdr:rowOff>
    </xdr:from>
    <xdr:to>
      <xdr:col>4</xdr:col>
      <xdr:colOff>247695</xdr:colOff>
      <xdr:row>48</xdr:row>
      <xdr:rowOff>222847</xdr:rowOff>
    </xdr:to>
    <xdr:sp macro="" textlink="">
      <xdr:nvSpPr>
        <xdr:cNvPr id="11" name="円/楕円 10"/>
        <xdr:cNvSpPr/>
      </xdr:nvSpPr>
      <xdr:spPr>
        <a:xfrm>
          <a:off x="2534478" y="10924760"/>
          <a:ext cx="198000" cy="19800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24</xdr:col>
      <xdr:colOff>79512</xdr:colOff>
      <xdr:row>13</xdr:row>
      <xdr:rowOff>5798</xdr:rowOff>
    </xdr:from>
    <xdr:to>
      <xdr:col>25</xdr:col>
      <xdr:colOff>1800225</xdr:colOff>
      <xdr:row>14</xdr:row>
      <xdr:rowOff>192986</xdr:rowOff>
    </xdr:to>
    <xdr:sp macro="" textlink="">
      <xdr:nvSpPr>
        <xdr:cNvPr id="12" name="大かっこ 11"/>
        <xdr:cNvSpPr/>
      </xdr:nvSpPr>
      <xdr:spPr>
        <a:xfrm>
          <a:off x="10671312" y="2977598"/>
          <a:ext cx="2225538" cy="4157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36786;&#22320;&#38306;&#20418;/26&#24180;&#24230;/&#21033;&#29992;&#38598;&#31309;/&#36024;&#20511;/&#21033;&#29992;&#27177;&#21407;&#31295;&#65288;A&#65306;B&#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2511lj_319\Desktop\&#26032;&#27096;&#24335;&#20316;&#25104;&#20013;\&#21033;&#29992;&#27177;&#65288;&#20877;&#35373;&#23450;&#65289;_20&#31558;&#20197;&#199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申出書"/>
      <sheetName val="各筆明細"/>
      <sheetName val="農業経営"/>
      <sheetName val="確約書"/>
      <sheetName val="同意書"/>
      <sheetName val="各筆内訳（40筆まで）"/>
      <sheetName val="別紙（40筆まで）"/>
      <sheetName val="一時利用地申し出"/>
      <sheetName val="一時各筆"/>
      <sheetName val="一時各筆（40筆まで）"/>
      <sheetName val="一時申出内訳（40筆まで）"/>
      <sheetName val="一時別紙 (40筆まで)"/>
    </sheetNames>
    <sheetDataSet>
      <sheetData sheetId="0">
        <row r="3">
          <cell r="C3" t="str">
            <v>平成26年3月10日</v>
          </cell>
        </row>
        <row r="6">
          <cell r="D6" t="str">
            <v>能代市</v>
          </cell>
        </row>
        <row r="7">
          <cell r="D7" t="str">
            <v>能代市</v>
          </cell>
        </row>
        <row r="10">
          <cell r="C10" t="str">
            <v>賃借権</v>
          </cell>
        </row>
        <row r="11">
          <cell r="C11">
            <v>6</v>
          </cell>
        </row>
        <row r="12">
          <cell r="C12">
            <v>41740</v>
          </cell>
          <cell r="E12">
            <v>43921</v>
          </cell>
        </row>
        <row r="16">
          <cell r="C16" t="str">
            <v>円</v>
          </cell>
        </row>
        <row r="18">
          <cell r="C18" t="str">
            <v>毎年11月30日まで</v>
          </cell>
        </row>
        <row r="19">
          <cell r="C19" t="str">
            <v>直接持参</v>
          </cell>
        </row>
        <row r="21">
          <cell r="C21" t="str">
            <v>再設定</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申出書"/>
      <sheetName val="各筆明細"/>
      <sheetName val="農業経営"/>
      <sheetName val="確約書"/>
      <sheetName val="同意書"/>
    </sheetNames>
    <sheetDataSet>
      <sheetData sheetId="0">
        <row r="3">
          <cell r="C3" t="str">
            <v>平成  年  月  日</v>
          </cell>
        </row>
        <row r="10">
          <cell r="C10" t="str">
            <v>賃借権</v>
          </cell>
        </row>
        <row r="12">
          <cell r="C12">
            <v>41730</v>
          </cell>
          <cell r="E12">
            <v>45382</v>
          </cell>
        </row>
        <row r="16">
          <cell r="C16" t="str">
            <v>円</v>
          </cell>
        </row>
        <row r="18">
          <cell r="C18" t="str">
            <v>毎年11月30日まで</v>
          </cell>
        </row>
        <row r="19">
          <cell r="C19" t="str">
            <v>口座振込</v>
          </cell>
        </row>
        <row r="21">
          <cell r="C21" t="str">
            <v>再設定</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BO121"/>
  <sheetViews>
    <sheetView showZeros="0" tabSelected="1" view="pageBreakPreview" zoomScaleNormal="100" zoomScaleSheetLayoutView="100" workbookViewId="0">
      <selection activeCell="U37" sqref="U37"/>
    </sheetView>
  </sheetViews>
  <sheetFormatPr defaultColWidth="2.625" defaultRowHeight="13.5" x14ac:dyDescent="0.15"/>
  <cols>
    <col min="1" max="54" width="2.625" style="6"/>
    <col min="55" max="55" width="2.625" style="6" customWidth="1"/>
    <col min="56" max="16384" width="2.625" style="6"/>
  </cols>
  <sheetData>
    <row r="1" spans="2:54" ht="18" customHeight="1" x14ac:dyDescent="0.15">
      <c r="B1" s="96"/>
      <c r="C1" s="96"/>
      <c r="D1" s="117"/>
      <c r="E1" s="97"/>
      <c r="F1" s="97"/>
      <c r="G1" s="98"/>
      <c r="H1" s="98"/>
      <c r="I1" s="98"/>
      <c r="J1" s="98"/>
      <c r="K1" s="98"/>
      <c r="L1" s="98"/>
      <c r="M1" s="99"/>
      <c r="O1" s="99"/>
      <c r="P1" s="99"/>
      <c r="Q1" s="99"/>
      <c r="R1" s="99"/>
      <c r="S1" s="99"/>
      <c r="T1" s="99"/>
      <c r="W1" s="100"/>
    </row>
    <row r="2" spans="2:54" ht="18" customHeight="1" x14ac:dyDescent="0.15">
      <c r="B2" s="96"/>
      <c r="C2" s="96"/>
      <c r="D2" s="117"/>
      <c r="E2" s="97"/>
      <c r="F2" s="97"/>
      <c r="G2" s="98"/>
      <c r="H2" s="98"/>
      <c r="I2" s="98"/>
      <c r="J2" s="98"/>
      <c r="K2" s="98"/>
      <c r="L2" s="98"/>
      <c r="M2" s="99"/>
      <c r="O2" s="99"/>
      <c r="P2" s="99"/>
      <c r="Q2" s="99"/>
      <c r="R2" s="99"/>
      <c r="S2" s="99"/>
      <c r="T2" s="99"/>
      <c r="W2" s="100"/>
    </row>
    <row r="3" spans="2:54" ht="27" customHeight="1" x14ac:dyDescent="0.15">
      <c r="B3" s="651" t="s">
        <v>471</v>
      </c>
      <c r="C3" s="652"/>
      <c r="D3" s="652"/>
      <c r="E3" s="652"/>
      <c r="F3" s="652"/>
      <c r="G3" s="652"/>
      <c r="H3" s="638"/>
      <c r="I3" s="639"/>
      <c r="J3" s="639"/>
      <c r="K3" s="639"/>
      <c r="L3" s="639"/>
      <c r="M3" s="639"/>
      <c r="N3" s="639"/>
      <c r="O3" s="640"/>
      <c r="P3" s="99"/>
      <c r="R3" s="99"/>
      <c r="S3" s="99"/>
      <c r="T3" s="99"/>
      <c r="W3" s="100"/>
    </row>
    <row r="4" spans="2:54" ht="15" customHeight="1" x14ac:dyDescent="0.15">
      <c r="B4" s="101"/>
      <c r="W4" s="102"/>
    </row>
    <row r="5" spans="2:54" ht="21" customHeight="1" x14ac:dyDescent="0.15">
      <c r="B5" s="651" t="s">
        <v>6</v>
      </c>
      <c r="C5" s="652"/>
      <c r="D5" s="652"/>
      <c r="E5" s="652"/>
      <c r="F5" s="652"/>
      <c r="G5" s="653"/>
      <c r="H5" s="641" t="s">
        <v>7</v>
      </c>
      <c r="I5" s="642"/>
      <c r="J5" s="642"/>
      <c r="K5" s="642"/>
      <c r="L5" s="642"/>
      <c r="M5" s="642"/>
      <c r="N5" s="642"/>
      <c r="O5" s="642"/>
      <c r="P5" s="642"/>
      <c r="Q5" s="643"/>
      <c r="R5" s="641" t="s">
        <v>8</v>
      </c>
      <c r="S5" s="642"/>
      <c r="T5" s="643"/>
      <c r="U5" s="641" t="s">
        <v>9</v>
      </c>
      <c r="V5" s="642"/>
      <c r="W5" s="642"/>
      <c r="X5" s="642"/>
      <c r="Y5" s="642"/>
      <c r="Z5" s="643"/>
      <c r="AA5" s="526" t="s">
        <v>10</v>
      </c>
      <c r="AB5" s="527"/>
      <c r="AC5" s="527"/>
      <c r="AD5" s="527"/>
      <c r="AE5" s="527"/>
      <c r="AF5" s="527"/>
      <c r="AG5" s="527"/>
      <c r="AH5" s="527"/>
      <c r="AI5" s="527"/>
      <c r="AJ5" s="527"/>
      <c r="AK5" s="527"/>
      <c r="AL5" s="527"/>
      <c r="AM5" s="527"/>
      <c r="AN5" s="527"/>
      <c r="AO5" s="527"/>
      <c r="AP5" s="528"/>
      <c r="AQ5" s="618" t="s">
        <v>238</v>
      </c>
      <c r="AR5" s="619"/>
      <c r="AS5" s="619"/>
      <c r="AT5" s="619"/>
      <c r="AU5" s="620"/>
      <c r="AV5" s="526" t="s">
        <v>403</v>
      </c>
      <c r="AW5" s="527"/>
      <c r="AX5" s="527"/>
      <c r="AY5" s="527"/>
      <c r="AZ5" s="528"/>
    </row>
    <row r="6" spans="2:54" ht="33" customHeight="1" x14ac:dyDescent="0.15">
      <c r="B6" s="649" t="s">
        <v>405</v>
      </c>
      <c r="C6" s="650"/>
      <c r="D6" s="650"/>
      <c r="E6" s="650"/>
      <c r="F6" s="650"/>
      <c r="G6" s="650"/>
      <c r="H6" s="645"/>
      <c r="I6" s="645"/>
      <c r="J6" s="645"/>
      <c r="K6" s="645"/>
      <c r="L6" s="645"/>
      <c r="M6" s="645"/>
      <c r="N6" s="645"/>
      <c r="O6" s="645"/>
      <c r="P6" s="645"/>
      <c r="Q6" s="645"/>
      <c r="R6" s="622"/>
      <c r="S6" s="622"/>
      <c r="T6" s="622"/>
      <c r="U6" s="644"/>
      <c r="V6" s="644"/>
      <c r="W6" s="644"/>
      <c r="X6" s="644"/>
      <c r="Y6" s="644"/>
      <c r="Z6" s="644"/>
      <c r="AA6" s="608"/>
      <c r="AB6" s="608"/>
      <c r="AC6" s="608"/>
      <c r="AD6" s="608"/>
      <c r="AE6" s="608"/>
      <c r="AF6" s="608"/>
      <c r="AG6" s="608"/>
      <c r="AH6" s="608"/>
      <c r="AI6" s="608"/>
      <c r="AJ6" s="608"/>
      <c r="AK6" s="608"/>
      <c r="AL6" s="608"/>
      <c r="AM6" s="608"/>
      <c r="AN6" s="608"/>
      <c r="AO6" s="608"/>
      <c r="AP6" s="608"/>
      <c r="AQ6" s="621" t="s">
        <v>479</v>
      </c>
      <c r="AR6" s="621"/>
      <c r="AS6" s="621"/>
      <c r="AT6" s="621"/>
      <c r="AU6" s="621"/>
      <c r="AV6" s="622"/>
      <c r="AW6" s="622"/>
      <c r="AX6" s="622"/>
      <c r="AY6" s="622"/>
      <c r="AZ6" s="622"/>
    </row>
    <row r="7" spans="2:54" ht="33" customHeight="1" x14ac:dyDescent="0.15">
      <c r="B7" s="649" t="s">
        <v>406</v>
      </c>
      <c r="C7" s="650"/>
      <c r="D7" s="650"/>
      <c r="E7" s="650"/>
      <c r="F7" s="650"/>
      <c r="G7" s="650"/>
      <c r="H7" s="646"/>
      <c r="I7" s="647"/>
      <c r="J7" s="647"/>
      <c r="K7" s="647"/>
      <c r="L7" s="647"/>
      <c r="M7" s="647"/>
      <c r="N7" s="647"/>
      <c r="O7" s="647"/>
      <c r="P7" s="647"/>
      <c r="Q7" s="648"/>
      <c r="R7" s="622"/>
      <c r="S7" s="622"/>
      <c r="T7" s="622"/>
      <c r="U7" s="644"/>
      <c r="V7" s="644"/>
      <c r="W7" s="644"/>
      <c r="X7" s="644"/>
      <c r="Y7" s="644"/>
      <c r="Z7" s="644"/>
      <c r="AA7" s="608"/>
      <c r="AB7" s="608"/>
      <c r="AC7" s="608"/>
      <c r="AD7" s="608"/>
      <c r="AE7" s="608"/>
      <c r="AF7" s="608"/>
      <c r="AG7" s="608"/>
      <c r="AH7" s="608"/>
      <c r="AI7" s="608"/>
      <c r="AJ7" s="608"/>
      <c r="AK7" s="608"/>
      <c r="AL7" s="608"/>
      <c r="AM7" s="608"/>
      <c r="AN7" s="608"/>
      <c r="AO7" s="608"/>
      <c r="AP7" s="608"/>
      <c r="AQ7" s="621" t="s">
        <v>479</v>
      </c>
      <c r="AR7" s="621"/>
      <c r="AS7" s="621"/>
      <c r="AT7" s="621"/>
      <c r="AU7" s="621"/>
      <c r="AV7" s="622"/>
      <c r="AW7" s="622"/>
      <c r="AX7" s="622"/>
      <c r="AY7" s="622"/>
      <c r="AZ7" s="622"/>
    </row>
    <row r="8" spans="2:54" ht="33" customHeight="1" x14ac:dyDescent="0.15">
      <c r="B8" s="649" t="s">
        <v>233</v>
      </c>
      <c r="C8" s="650"/>
      <c r="D8" s="650"/>
      <c r="E8" s="650"/>
      <c r="F8" s="650"/>
      <c r="G8" s="650"/>
      <c r="H8" s="633" t="s">
        <v>362</v>
      </c>
      <c r="I8" s="633"/>
      <c r="J8" s="633"/>
      <c r="K8" s="633"/>
      <c r="L8" s="633"/>
      <c r="M8" s="634"/>
      <c r="N8" s="634"/>
      <c r="O8" s="634"/>
      <c r="P8" s="634"/>
      <c r="Q8" s="634"/>
      <c r="R8" s="99"/>
      <c r="S8" s="99"/>
      <c r="T8" s="99"/>
      <c r="U8" s="99"/>
      <c r="V8" s="99"/>
      <c r="W8" s="99"/>
      <c r="X8" s="99"/>
      <c r="Y8" s="99"/>
      <c r="Z8" s="99"/>
      <c r="AA8" s="99"/>
      <c r="AB8" s="99"/>
      <c r="AC8" s="99"/>
      <c r="AD8" s="99"/>
    </row>
    <row r="9" spans="2:54" ht="33" customHeight="1" x14ac:dyDescent="0.15">
      <c r="B9" s="412" t="s">
        <v>364</v>
      </c>
      <c r="C9" s="413"/>
      <c r="D9" s="413"/>
      <c r="E9" s="413"/>
      <c r="F9" s="413"/>
      <c r="G9" s="413"/>
      <c r="H9" s="414"/>
      <c r="I9" s="415"/>
      <c r="J9" s="415"/>
      <c r="K9" s="415"/>
      <c r="L9" s="416"/>
      <c r="M9" s="417" t="s">
        <v>363</v>
      </c>
      <c r="N9" s="417"/>
      <c r="O9" s="417"/>
      <c r="P9" s="417"/>
      <c r="Q9" s="417"/>
      <c r="R9" s="269"/>
      <c r="S9" s="99"/>
      <c r="T9" s="99"/>
      <c r="U9" s="99"/>
      <c r="V9" s="99"/>
      <c r="W9" s="99"/>
      <c r="X9" s="99"/>
      <c r="Y9" s="99"/>
      <c r="Z9" s="99"/>
      <c r="AA9" s="99"/>
      <c r="AB9" s="99"/>
      <c r="AC9" s="99"/>
      <c r="AD9" s="99"/>
    </row>
    <row r="10" spans="2:54" ht="33" customHeight="1" x14ac:dyDescent="0.15">
      <c r="B10" s="649" t="s">
        <v>257</v>
      </c>
      <c r="C10" s="650"/>
      <c r="D10" s="650"/>
      <c r="E10" s="650"/>
      <c r="F10" s="650"/>
      <c r="G10" s="650"/>
      <c r="H10" s="635"/>
      <c r="I10" s="636"/>
      <c r="J10" s="636"/>
      <c r="K10" s="636"/>
      <c r="L10" s="636"/>
      <c r="M10" s="636"/>
      <c r="N10" s="636"/>
      <c r="O10" s="636"/>
      <c r="P10" s="636"/>
      <c r="Q10" s="637"/>
      <c r="U10" s="127"/>
      <c r="V10" s="127"/>
      <c r="W10" s="135"/>
      <c r="X10" s="135"/>
      <c r="Y10" s="135"/>
      <c r="Z10" s="135"/>
      <c r="AA10" s="135"/>
      <c r="AB10" s="135"/>
      <c r="AC10" s="135"/>
      <c r="AD10" s="135"/>
      <c r="AE10" s="135"/>
      <c r="AF10" s="135"/>
      <c r="AG10" s="135"/>
      <c r="AH10" s="135"/>
      <c r="AI10" s="135"/>
    </row>
    <row r="11" spans="2:54" ht="30" customHeight="1" x14ac:dyDescent="0.15">
      <c r="C11" s="103"/>
      <c r="D11" s="103"/>
      <c r="E11" s="103"/>
      <c r="F11" s="103"/>
      <c r="G11" s="103"/>
      <c r="Y11" s="127"/>
      <c r="Z11" s="127"/>
      <c r="AA11" s="127"/>
      <c r="AB11" s="135"/>
      <c r="AC11" s="135"/>
      <c r="AD11" s="135"/>
      <c r="AE11" s="135"/>
      <c r="AF11" s="135"/>
      <c r="AG11" s="135"/>
      <c r="AH11" s="135"/>
      <c r="AI11" s="135"/>
      <c r="AJ11" s="179"/>
    </row>
    <row r="12" spans="2:54" ht="21" customHeight="1" x14ac:dyDescent="0.15">
      <c r="B12" s="6" t="s">
        <v>168</v>
      </c>
    </row>
    <row r="13" spans="2:54" ht="15" customHeight="1" x14ac:dyDescent="0.15">
      <c r="B13" s="535" t="s">
        <v>262</v>
      </c>
      <c r="C13" s="535"/>
      <c r="D13" s="535"/>
      <c r="E13" s="535"/>
      <c r="F13" s="535"/>
      <c r="G13" s="535"/>
      <c r="H13" s="535"/>
      <c r="I13" s="535"/>
      <c r="J13" s="535"/>
      <c r="K13" s="535"/>
      <c r="L13" s="535"/>
      <c r="M13" s="535"/>
      <c r="N13" s="535"/>
      <c r="O13" s="535"/>
      <c r="P13" s="535"/>
      <c r="Q13" s="535"/>
      <c r="R13" s="535"/>
      <c r="S13" s="535" t="s">
        <v>263</v>
      </c>
      <c r="T13" s="535"/>
      <c r="U13" s="535"/>
      <c r="V13" s="535"/>
      <c r="W13" s="536" t="s">
        <v>43</v>
      </c>
      <c r="X13" s="536"/>
      <c r="Y13" s="536"/>
      <c r="Z13" s="536"/>
      <c r="AA13" s="536"/>
      <c r="AB13" s="536"/>
      <c r="AC13" s="616" t="s">
        <v>265</v>
      </c>
      <c r="AD13" s="616"/>
      <c r="AE13" s="616"/>
      <c r="AF13" s="535" t="s">
        <v>266</v>
      </c>
      <c r="AG13" s="535"/>
      <c r="AH13" s="535"/>
      <c r="AI13" s="535"/>
      <c r="AJ13" s="535"/>
      <c r="AK13" s="535"/>
      <c r="AL13" s="616" t="s">
        <v>268</v>
      </c>
      <c r="AM13" s="616"/>
      <c r="AN13" s="616"/>
      <c r="AO13" s="616"/>
      <c r="AP13" s="616"/>
      <c r="AQ13" s="616"/>
      <c r="AR13" s="607" t="s">
        <v>270</v>
      </c>
      <c r="AS13" s="607"/>
      <c r="AT13" s="607"/>
      <c r="AU13" s="607"/>
      <c r="AV13" s="607"/>
      <c r="AW13" s="607"/>
      <c r="AX13" s="609" t="s">
        <v>35</v>
      </c>
      <c r="AY13" s="609"/>
      <c r="AZ13" s="609"/>
    </row>
    <row r="14" spans="2:54" ht="15" customHeight="1" x14ac:dyDescent="0.15">
      <c r="B14" s="535"/>
      <c r="C14" s="535"/>
      <c r="D14" s="535"/>
      <c r="E14" s="535"/>
      <c r="F14" s="535"/>
      <c r="G14" s="535"/>
      <c r="H14" s="535"/>
      <c r="I14" s="535"/>
      <c r="J14" s="535"/>
      <c r="K14" s="535"/>
      <c r="L14" s="535"/>
      <c r="M14" s="535"/>
      <c r="N14" s="535"/>
      <c r="O14" s="535"/>
      <c r="P14" s="535"/>
      <c r="Q14" s="535"/>
      <c r="R14" s="535"/>
      <c r="S14" s="535"/>
      <c r="T14" s="535"/>
      <c r="U14" s="535"/>
      <c r="V14" s="535"/>
      <c r="W14" s="623"/>
      <c r="X14" s="623"/>
      <c r="Y14" s="623"/>
      <c r="Z14" s="623"/>
      <c r="AA14" s="623"/>
      <c r="AB14" s="623"/>
      <c r="AC14" s="617"/>
      <c r="AD14" s="617"/>
      <c r="AE14" s="617"/>
      <c r="AF14" s="535"/>
      <c r="AG14" s="535"/>
      <c r="AH14" s="535"/>
      <c r="AI14" s="535"/>
      <c r="AJ14" s="535"/>
      <c r="AK14" s="535"/>
      <c r="AL14" s="617"/>
      <c r="AM14" s="617"/>
      <c r="AN14" s="617"/>
      <c r="AO14" s="617"/>
      <c r="AP14" s="617"/>
      <c r="AQ14" s="617"/>
      <c r="AR14" s="607"/>
      <c r="AS14" s="607"/>
      <c r="AT14" s="607"/>
      <c r="AU14" s="607"/>
      <c r="AV14" s="607"/>
      <c r="AW14" s="607"/>
      <c r="AX14" s="615" t="s">
        <v>36</v>
      </c>
      <c r="AY14" s="615"/>
      <c r="AZ14" s="615"/>
    </row>
    <row r="15" spans="2:54" ht="15" customHeight="1" x14ac:dyDescent="0.15">
      <c r="B15" s="535" t="s">
        <v>258</v>
      </c>
      <c r="C15" s="535"/>
      <c r="D15" s="535"/>
      <c r="E15" s="535"/>
      <c r="F15" s="535"/>
      <c r="G15" s="535"/>
      <c r="H15" s="535" t="s">
        <v>259</v>
      </c>
      <c r="I15" s="535"/>
      <c r="J15" s="535"/>
      <c r="K15" s="535"/>
      <c r="L15" s="535"/>
      <c r="M15" s="535"/>
      <c r="N15" s="535" t="s">
        <v>260</v>
      </c>
      <c r="O15" s="535"/>
      <c r="P15" s="535"/>
      <c r="Q15" s="535"/>
      <c r="R15" s="535"/>
      <c r="S15" s="533" t="s">
        <v>261</v>
      </c>
      <c r="T15" s="533"/>
      <c r="U15" s="533" t="s">
        <v>264</v>
      </c>
      <c r="V15" s="533"/>
      <c r="W15" s="623"/>
      <c r="X15" s="623"/>
      <c r="Y15" s="623"/>
      <c r="Z15" s="623"/>
      <c r="AA15" s="623"/>
      <c r="AB15" s="623"/>
      <c r="AC15" s="617"/>
      <c r="AD15" s="617"/>
      <c r="AE15" s="617"/>
      <c r="AF15" s="535"/>
      <c r="AG15" s="535"/>
      <c r="AH15" s="535"/>
      <c r="AI15" s="535"/>
      <c r="AJ15" s="535"/>
      <c r="AK15" s="535"/>
      <c r="AL15" s="617"/>
      <c r="AM15" s="617"/>
      <c r="AN15" s="617"/>
      <c r="AO15" s="617"/>
      <c r="AP15" s="617"/>
      <c r="AQ15" s="617"/>
      <c r="AR15" s="607"/>
      <c r="AS15" s="607"/>
      <c r="AT15" s="607"/>
      <c r="AU15" s="607"/>
      <c r="AV15" s="607"/>
      <c r="AW15" s="607"/>
      <c r="AX15" s="533" t="s">
        <v>272</v>
      </c>
      <c r="AY15" s="533" t="s">
        <v>251</v>
      </c>
      <c r="AZ15" s="533" t="s">
        <v>274</v>
      </c>
    </row>
    <row r="16" spans="2:54" ht="17.100000000000001" customHeight="1" x14ac:dyDescent="0.15">
      <c r="B16" s="535"/>
      <c r="C16" s="535"/>
      <c r="D16" s="535"/>
      <c r="E16" s="535"/>
      <c r="F16" s="535"/>
      <c r="G16" s="535"/>
      <c r="H16" s="535"/>
      <c r="I16" s="535"/>
      <c r="J16" s="535"/>
      <c r="K16" s="535"/>
      <c r="L16" s="535"/>
      <c r="M16" s="535"/>
      <c r="N16" s="535"/>
      <c r="O16" s="535"/>
      <c r="P16" s="535"/>
      <c r="Q16" s="535"/>
      <c r="R16" s="535"/>
      <c r="S16" s="533"/>
      <c r="T16" s="533"/>
      <c r="U16" s="533"/>
      <c r="V16" s="533"/>
      <c r="W16" s="623"/>
      <c r="X16" s="623"/>
      <c r="Y16" s="623"/>
      <c r="Z16" s="623"/>
      <c r="AA16" s="623"/>
      <c r="AB16" s="623"/>
      <c r="AC16" s="617"/>
      <c r="AD16" s="617"/>
      <c r="AE16" s="617"/>
      <c r="AF16" s="536"/>
      <c r="AG16" s="536"/>
      <c r="AH16" s="536"/>
      <c r="AI16" s="536"/>
      <c r="AJ16" s="536"/>
      <c r="AK16" s="536"/>
      <c r="AL16" s="617"/>
      <c r="AM16" s="617"/>
      <c r="AN16" s="617"/>
      <c r="AO16" s="617"/>
      <c r="AP16" s="617"/>
      <c r="AQ16" s="617"/>
      <c r="AR16" s="607"/>
      <c r="AS16" s="607"/>
      <c r="AT16" s="607"/>
      <c r="AU16" s="607"/>
      <c r="AV16" s="607"/>
      <c r="AW16" s="607"/>
      <c r="AX16" s="533"/>
      <c r="AY16" s="533"/>
      <c r="AZ16" s="533"/>
      <c r="BB16" s="40"/>
    </row>
    <row r="17" spans="2:59" ht="17.100000000000001" customHeight="1" x14ac:dyDescent="0.15">
      <c r="B17" s="535"/>
      <c r="C17" s="535"/>
      <c r="D17" s="535"/>
      <c r="E17" s="535"/>
      <c r="F17" s="535"/>
      <c r="G17" s="535"/>
      <c r="H17" s="535"/>
      <c r="I17" s="535"/>
      <c r="J17" s="535"/>
      <c r="K17" s="535"/>
      <c r="L17" s="535"/>
      <c r="M17" s="535"/>
      <c r="N17" s="535"/>
      <c r="O17" s="535"/>
      <c r="P17" s="535"/>
      <c r="Q17" s="535"/>
      <c r="R17" s="535"/>
      <c r="S17" s="533"/>
      <c r="T17" s="533"/>
      <c r="U17" s="533"/>
      <c r="V17" s="533"/>
      <c r="W17" s="623"/>
      <c r="X17" s="623"/>
      <c r="Y17" s="623"/>
      <c r="Z17" s="623"/>
      <c r="AA17" s="623"/>
      <c r="AB17" s="623"/>
      <c r="AC17" s="617"/>
      <c r="AD17" s="617"/>
      <c r="AE17" s="617"/>
      <c r="AF17" s="626" t="s">
        <v>267</v>
      </c>
      <c r="AG17" s="626"/>
      <c r="AH17" s="626"/>
      <c r="AI17" s="626"/>
      <c r="AJ17" s="626"/>
      <c r="AK17" s="626"/>
      <c r="AL17" s="617" t="s">
        <v>269</v>
      </c>
      <c r="AM17" s="617"/>
      <c r="AN17" s="617"/>
      <c r="AO17" s="617"/>
      <c r="AP17" s="617"/>
      <c r="AQ17" s="617"/>
      <c r="AR17" s="610" t="s">
        <v>31</v>
      </c>
      <c r="AS17" s="610"/>
      <c r="AT17" s="612" t="s">
        <v>271</v>
      </c>
      <c r="AU17" s="612"/>
      <c r="AV17" s="612"/>
      <c r="AW17" s="612"/>
      <c r="AX17" s="533"/>
      <c r="AY17" s="533"/>
      <c r="AZ17" s="533"/>
    </row>
    <row r="18" spans="2:59" ht="17.100000000000001" customHeight="1" x14ac:dyDescent="0.15">
      <c r="B18" s="535"/>
      <c r="C18" s="535"/>
      <c r="D18" s="535"/>
      <c r="E18" s="535"/>
      <c r="F18" s="535"/>
      <c r="G18" s="535"/>
      <c r="H18" s="535"/>
      <c r="I18" s="535"/>
      <c r="J18" s="535"/>
      <c r="K18" s="535"/>
      <c r="L18" s="535"/>
      <c r="M18" s="535"/>
      <c r="N18" s="535"/>
      <c r="O18" s="535"/>
      <c r="P18" s="535"/>
      <c r="Q18" s="535"/>
      <c r="R18" s="535"/>
      <c r="S18" s="533"/>
      <c r="T18" s="533"/>
      <c r="U18" s="533"/>
      <c r="V18" s="533"/>
      <c r="W18" s="623"/>
      <c r="X18" s="623"/>
      <c r="Y18" s="623"/>
      <c r="Z18" s="623"/>
      <c r="AA18" s="623"/>
      <c r="AB18" s="623"/>
      <c r="AC18" s="617"/>
      <c r="AD18" s="617"/>
      <c r="AE18" s="617"/>
      <c r="AF18" s="627"/>
      <c r="AG18" s="627"/>
      <c r="AH18" s="627"/>
      <c r="AI18" s="627"/>
      <c r="AJ18" s="627"/>
      <c r="AK18" s="627"/>
      <c r="AL18" s="617"/>
      <c r="AM18" s="617"/>
      <c r="AN18" s="617"/>
      <c r="AO18" s="617"/>
      <c r="AP18" s="617"/>
      <c r="AQ18" s="617"/>
      <c r="AR18" s="611" t="s">
        <v>45</v>
      </c>
      <c r="AS18" s="611"/>
      <c r="AT18" s="612"/>
      <c r="AU18" s="612"/>
      <c r="AV18" s="612"/>
      <c r="AW18" s="612"/>
      <c r="AX18" s="533"/>
      <c r="AY18" s="533"/>
      <c r="AZ18" s="533"/>
    </row>
    <row r="19" spans="2:59" ht="17.100000000000001" customHeight="1" x14ac:dyDescent="0.15">
      <c r="B19" s="536"/>
      <c r="C19" s="536"/>
      <c r="D19" s="536"/>
      <c r="E19" s="536"/>
      <c r="F19" s="536"/>
      <c r="G19" s="536"/>
      <c r="H19" s="536"/>
      <c r="I19" s="536"/>
      <c r="J19" s="536"/>
      <c r="K19" s="536"/>
      <c r="L19" s="536"/>
      <c r="M19" s="536"/>
      <c r="N19" s="536"/>
      <c r="O19" s="536"/>
      <c r="P19" s="536"/>
      <c r="Q19" s="536"/>
      <c r="R19" s="536"/>
      <c r="S19" s="614"/>
      <c r="T19" s="614"/>
      <c r="U19" s="614"/>
      <c r="V19" s="614"/>
      <c r="W19" s="623" t="s">
        <v>216</v>
      </c>
      <c r="X19" s="623"/>
      <c r="Y19" s="623"/>
      <c r="Z19" s="623"/>
      <c r="AA19" s="623"/>
      <c r="AB19" s="623"/>
      <c r="AC19" s="623" t="s">
        <v>221</v>
      </c>
      <c r="AD19" s="623"/>
      <c r="AE19" s="623"/>
      <c r="AF19" s="623" t="s">
        <v>231</v>
      </c>
      <c r="AG19" s="623"/>
      <c r="AH19" s="628" t="str">
        <f>AA41</f>
        <v/>
      </c>
      <c r="AI19" s="629"/>
      <c r="AJ19" s="629"/>
      <c r="AK19" s="630"/>
      <c r="AL19" s="617"/>
      <c r="AM19" s="617"/>
      <c r="AN19" s="617"/>
      <c r="AO19" s="617"/>
      <c r="AP19" s="617"/>
      <c r="AQ19" s="617"/>
      <c r="AR19" s="611" t="s">
        <v>46</v>
      </c>
      <c r="AS19" s="611"/>
      <c r="AT19" s="613"/>
      <c r="AU19" s="613"/>
      <c r="AV19" s="613"/>
      <c r="AW19" s="613"/>
      <c r="AX19" s="614"/>
      <c r="AY19" s="614"/>
      <c r="AZ19" s="614"/>
    </row>
    <row r="20" spans="2:59" ht="21" customHeight="1" x14ac:dyDescent="0.15">
      <c r="B20" s="622"/>
      <c r="C20" s="622"/>
      <c r="D20" s="622"/>
      <c r="E20" s="622"/>
      <c r="F20" s="622"/>
      <c r="G20" s="622"/>
      <c r="H20" s="622"/>
      <c r="I20" s="622"/>
      <c r="J20" s="622"/>
      <c r="K20" s="622"/>
      <c r="L20" s="622"/>
      <c r="M20" s="622"/>
      <c r="N20" s="632"/>
      <c r="O20" s="632"/>
      <c r="P20" s="632"/>
      <c r="Q20" s="632"/>
      <c r="R20" s="632"/>
      <c r="S20" s="622"/>
      <c r="T20" s="622"/>
      <c r="U20" s="622"/>
      <c r="V20" s="622"/>
      <c r="W20" s="545"/>
      <c r="X20" s="545"/>
      <c r="Y20" s="545"/>
      <c r="Z20" s="545"/>
      <c r="AA20" s="545"/>
      <c r="AB20" s="545"/>
      <c r="AC20" s="624" t="str">
        <f>IF(U20="田",540,IF(U20="畑",200,""))</f>
        <v/>
      </c>
      <c r="AD20" s="625"/>
      <c r="AE20" s="625"/>
      <c r="AF20" s="631" t="str">
        <f>IF(R40="総額","",IF(U20="田",$R$41,""))</f>
        <v/>
      </c>
      <c r="AG20" s="631"/>
      <c r="AH20" s="442">
        <f>IF(R40="総額","",U41)</f>
        <v>0</v>
      </c>
      <c r="AI20" s="442"/>
      <c r="AJ20" s="442"/>
      <c r="AK20" s="442"/>
      <c r="AL20" s="443" t="str">
        <f t="shared" ref="AL20" si="0">IF(W20&gt;0,$H$6,"")</f>
        <v/>
      </c>
      <c r="AM20" s="444"/>
      <c r="AN20" s="444"/>
      <c r="AO20" s="444"/>
      <c r="AP20" s="444"/>
      <c r="AQ20" s="445"/>
      <c r="AR20" s="606"/>
      <c r="AS20" s="606"/>
      <c r="AT20" s="597"/>
      <c r="AU20" s="597"/>
      <c r="AV20" s="597"/>
      <c r="AW20" s="597"/>
      <c r="AX20" s="204" t="str">
        <f>IF(W20&gt;0,"○","")</f>
        <v/>
      </c>
      <c r="AY20" s="204"/>
      <c r="AZ20" s="204"/>
    </row>
    <row r="21" spans="2:59" ht="21" customHeight="1" x14ac:dyDescent="0.15">
      <c r="B21" s="622"/>
      <c r="C21" s="622"/>
      <c r="D21" s="622"/>
      <c r="E21" s="622"/>
      <c r="F21" s="622"/>
      <c r="G21" s="622"/>
      <c r="H21" s="622"/>
      <c r="I21" s="622"/>
      <c r="J21" s="622"/>
      <c r="K21" s="622"/>
      <c r="L21" s="622"/>
      <c r="M21" s="622"/>
      <c r="N21" s="632"/>
      <c r="O21" s="632"/>
      <c r="P21" s="632"/>
      <c r="Q21" s="632"/>
      <c r="R21" s="632"/>
      <c r="S21" s="622" t="str">
        <f t="shared" ref="S21:S22" si="1">IF(W21&gt;0,"田","")</f>
        <v/>
      </c>
      <c r="T21" s="622"/>
      <c r="U21" s="622" t="str">
        <f t="shared" ref="U21:U22" si="2">IF(W21&gt;0,"田","")</f>
        <v/>
      </c>
      <c r="V21" s="622"/>
      <c r="W21" s="545"/>
      <c r="X21" s="545"/>
      <c r="Y21" s="545"/>
      <c r="Z21" s="545"/>
      <c r="AA21" s="545"/>
      <c r="AB21" s="545"/>
      <c r="AC21" s="624" t="str">
        <f t="shared" ref="AC21:AC35" si="3">IF(U21="田",540,IF(U21="畑",200,""))</f>
        <v/>
      </c>
      <c r="AD21" s="625"/>
      <c r="AE21" s="625"/>
      <c r="AF21" s="631" t="str">
        <f>IF(U21="田",AF20,"")</f>
        <v/>
      </c>
      <c r="AG21" s="631"/>
      <c r="AH21" s="442" t="str">
        <f>IF(W21&gt;0,IF($R$40="総額","",IF(U21="田",$U$41,"")),"")</f>
        <v/>
      </c>
      <c r="AI21" s="442"/>
      <c r="AJ21" s="442"/>
      <c r="AK21" s="442"/>
      <c r="AL21" s="443" t="str">
        <f t="shared" ref="AL21:AL33" si="4">IF(W21&gt;0,$H$6,"")</f>
        <v/>
      </c>
      <c r="AM21" s="444"/>
      <c r="AN21" s="444"/>
      <c r="AO21" s="444"/>
      <c r="AP21" s="444"/>
      <c r="AQ21" s="445"/>
      <c r="AR21" s="606"/>
      <c r="AS21" s="606"/>
      <c r="AT21" s="597"/>
      <c r="AU21" s="597"/>
      <c r="AV21" s="597"/>
      <c r="AW21" s="597"/>
      <c r="AX21" s="204" t="str">
        <f>IF(W21&gt;0,$AX$20,"")</f>
        <v/>
      </c>
      <c r="AY21" s="204"/>
      <c r="AZ21" s="204"/>
    </row>
    <row r="22" spans="2:59" ht="21" customHeight="1" x14ac:dyDescent="0.15">
      <c r="B22" s="622"/>
      <c r="C22" s="622"/>
      <c r="D22" s="622"/>
      <c r="E22" s="622"/>
      <c r="F22" s="622"/>
      <c r="G22" s="622"/>
      <c r="H22" s="622"/>
      <c r="I22" s="622"/>
      <c r="J22" s="622"/>
      <c r="K22" s="622"/>
      <c r="L22" s="622"/>
      <c r="M22" s="622"/>
      <c r="N22" s="632"/>
      <c r="O22" s="632"/>
      <c r="P22" s="632"/>
      <c r="Q22" s="632"/>
      <c r="R22" s="632"/>
      <c r="S22" s="622" t="str">
        <f t="shared" si="1"/>
        <v/>
      </c>
      <c r="T22" s="622"/>
      <c r="U22" s="622" t="str">
        <f t="shared" si="2"/>
        <v/>
      </c>
      <c r="V22" s="622"/>
      <c r="W22" s="545"/>
      <c r="X22" s="545"/>
      <c r="Y22" s="545"/>
      <c r="Z22" s="545"/>
      <c r="AA22" s="545"/>
      <c r="AB22" s="545"/>
      <c r="AC22" s="624" t="str">
        <f t="shared" si="3"/>
        <v/>
      </c>
      <c r="AD22" s="625"/>
      <c r="AE22" s="625"/>
      <c r="AF22" s="631" t="str">
        <f t="shared" ref="AF22:AF35" si="5">IF(U22="田",AF21,"")</f>
        <v/>
      </c>
      <c r="AG22" s="631"/>
      <c r="AH22" s="442" t="str">
        <f t="shared" ref="AH22:AH35" si="6">IF(W22&gt;0,IF($R$40="総額","",IF(U22="田",$U$41,"")),"")</f>
        <v/>
      </c>
      <c r="AI22" s="442"/>
      <c r="AJ22" s="442"/>
      <c r="AK22" s="442"/>
      <c r="AL22" s="443" t="str">
        <f t="shared" si="4"/>
        <v/>
      </c>
      <c r="AM22" s="444"/>
      <c r="AN22" s="444"/>
      <c r="AO22" s="444"/>
      <c r="AP22" s="444"/>
      <c r="AQ22" s="445"/>
      <c r="AR22" s="606"/>
      <c r="AS22" s="606"/>
      <c r="AT22" s="597"/>
      <c r="AU22" s="597"/>
      <c r="AV22" s="597"/>
      <c r="AW22" s="597"/>
      <c r="AX22" s="204" t="str">
        <f t="shared" ref="AX22:AX35" si="7">IF(W22&gt;0,$AX$20,"")</f>
        <v/>
      </c>
      <c r="AY22" s="204"/>
      <c r="AZ22" s="204"/>
    </row>
    <row r="23" spans="2:59" ht="21" customHeight="1" x14ac:dyDescent="0.15">
      <c r="B23" s="622"/>
      <c r="C23" s="622"/>
      <c r="D23" s="622"/>
      <c r="E23" s="622"/>
      <c r="F23" s="622"/>
      <c r="G23" s="622"/>
      <c r="H23" s="622"/>
      <c r="I23" s="622"/>
      <c r="J23" s="622"/>
      <c r="K23" s="622"/>
      <c r="L23" s="622"/>
      <c r="M23" s="622"/>
      <c r="N23" s="632"/>
      <c r="O23" s="632"/>
      <c r="P23" s="632"/>
      <c r="Q23" s="632"/>
      <c r="R23" s="632"/>
      <c r="S23" s="622" t="str">
        <f t="shared" ref="S23:S24" si="8">IF(W23&gt;0,"田","")</f>
        <v/>
      </c>
      <c r="T23" s="622"/>
      <c r="U23" s="622" t="str">
        <f t="shared" ref="U23:U24" si="9">IF(W23&gt;0,"田","")</f>
        <v/>
      </c>
      <c r="V23" s="622"/>
      <c r="W23" s="545"/>
      <c r="X23" s="545"/>
      <c r="Y23" s="545"/>
      <c r="Z23" s="545"/>
      <c r="AA23" s="545"/>
      <c r="AB23" s="545"/>
      <c r="AC23" s="624" t="str">
        <f t="shared" si="3"/>
        <v/>
      </c>
      <c r="AD23" s="625"/>
      <c r="AE23" s="625"/>
      <c r="AF23" s="631" t="str">
        <f t="shared" si="5"/>
        <v/>
      </c>
      <c r="AG23" s="631"/>
      <c r="AH23" s="442" t="str">
        <f t="shared" si="6"/>
        <v/>
      </c>
      <c r="AI23" s="442"/>
      <c r="AJ23" s="442"/>
      <c r="AK23" s="442"/>
      <c r="AL23" s="443" t="str">
        <f t="shared" si="4"/>
        <v/>
      </c>
      <c r="AM23" s="444"/>
      <c r="AN23" s="444"/>
      <c r="AO23" s="444"/>
      <c r="AP23" s="444"/>
      <c r="AQ23" s="445"/>
      <c r="AR23" s="606"/>
      <c r="AS23" s="606"/>
      <c r="AT23" s="597"/>
      <c r="AU23" s="597"/>
      <c r="AV23" s="597"/>
      <c r="AW23" s="597"/>
      <c r="AX23" s="204" t="str">
        <f t="shared" si="7"/>
        <v/>
      </c>
      <c r="AY23" s="204"/>
      <c r="AZ23" s="204"/>
    </row>
    <row r="24" spans="2:59" ht="21" customHeight="1" x14ac:dyDescent="0.15">
      <c r="B24" s="622"/>
      <c r="C24" s="622"/>
      <c r="D24" s="622"/>
      <c r="E24" s="622"/>
      <c r="F24" s="622"/>
      <c r="G24" s="622"/>
      <c r="H24" s="622"/>
      <c r="I24" s="622"/>
      <c r="J24" s="622"/>
      <c r="K24" s="622"/>
      <c r="L24" s="622"/>
      <c r="M24" s="622"/>
      <c r="N24" s="632"/>
      <c r="O24" s="632"/>
      <c r="P24" s="632"/>
      <c r="Q24" s="632"/>
      <c r="R24" s="632"/>
      <c r="S24" s="622" t="str">
        <f t="shared" si="8"/>
        <v/>
      </c>
      <c r="T24" s="622"/>
      <c r="U24" s="622" t="str">
        <f t="shared" si="9"/>
        <v/>
      </c>
      <c r="V24" s="622"/>
      <c r="W24" s="545"/>
      <c r="X24" s="545"/>
      <c r="Y24" s="545"/>
      <c r="Z24" s="545"/>
      <c r="AA24" s="545"/>
      <c r="AB24" s="545"/>
      <c r="AC24" s="624" t="str">
        <f t="shared" si="3"/>
        <v/>
      </c>
      <c r="AD24" s="625"/>
      <c r="AE24" s="625"/>
      <c r="AF24" s="631" t="str">
        <f t="shared" si="5"/>
        <v/>
      </c>
      <c r="AG24" s="631"/>
      <c r="AH24" s="442" t="str">
        <f t="shared" si="6"/>
        <v/>
      </c>
      <c r="AI24" s="442"/>
      <c r="AJ24" s="442"/>
      <c r="AK24" s="442"/>
      <c r="AL24" s="443" t="str">
        <f t="shared" si="4"/>
        <v/>
      </c>
      <c r="AM24" s="444"/>
      <c r="AN24" s="444"/>
      <c r="AO24" s="444"/>
      <c r="AP24" s="444"/>
      <c r="AQ24" s="445"/>
      <c r="AR24" s="606"/>
      <c r="AS24" s="606"/>
      <c r="AT24" s="597"/>
      <c r="AU24" s="597"/>
      <c r="AV24" s="597"/>
      <c r="AW24" s="597"/>
      <c r="AX24" s="204" t="str">
        <f t="shared" si="7"/>
        <v/>
      </c>
      <c r="AY24" s="204"/>
      <c r="AZ24" s="204"/>
    </row>
    <row r="25" spans="2:59" ht="21" customHeight="1" x14ac:dyDescent="0.15">
      <c r="B25" s="622"/>
      <c r="C25" s="622"/>
      <c r="D25" s="622"/>
      <c r="E25" s="622"/>
      <c r="F25" s="622"/>
      <c r="G25" s="622"/>
      <c r="H25" s="622"/>
      <c r="I25" s="622"/>
      <c r="J25" s="622"/>
      <c r="K25" s="622"/>
      <c r="L25" s="622"/>
      <c r="M25" s="622"/>
      <c r="N25" s="632"/>
      <c r="O25" s="632"/>
      <c r="P25" s="632"/>
      <c r="Q25" s="632"/>
      <c r="R25" s="632"/>
      <c r="S25" s="622" t="str">
        <f>IF(W25&gt;0,"田","")</f>
        <v/>
      </c>
      <c r="T25" s="622"/>
      <c r="U25" s="622" t="str">
        <f>IF(W25&gt;0,"田","")</f>
        <v/>
      </c>
      <c r="V25" s="622"/>
      <c r="W25" s="545"/>
      <c r="X25" s="545"/>
      <c r="Y25" s="545"/>
      <c r="Z25" s="545"/>
      <c r="AA25" s="545"/>
      <c r="AB25" s="545"/>
      <c r="AC25" s="624" t="str">
        <f t="shared" si="3"/>
        <v/>
      </c>
      <c r="AD25" s="625"/>
      <c r="AE25" s="625"/>
      <c r="AF25" s="631" t="str">
        <f t="shared" si="5"/>
        <v/>
      </c>
      <c r="AG25" s="631"/>
      <c r="AH25" s="442" t="str">
        <f t="shared" si="6"/>
        <v/>
      </c>
      <c r="AI25" s="442"/>
      <c r="AJ25" s="442"/>
      <c r="AK25" s="442"/>
      <c r="AL25" s="443" t="str">
        <f t="shared" si="4"/>
        <v/>
      </c>
      <c r="AM25" s="444"/>
      <c r="AN25" s="444"/>
      <c r="AO25" s="444"/>
      <c r="AP25" s="444"/>
      <c r="AQ25" s="445"/>
      <c r="AR25" s="606"/>
      <c r="AS25" s="606"/>
      <c r="AT25" s="597"/>
      <c r="AU25" s="597"/>
      <c r="AV25" s="597"/>
      <c r="AW25" s="597"/>
      <c r="AX25" s="204" t="str">
        <f t="shared" si="7"/>
        <v/>
      </c>
      <c r="AY25" s="204"/>
      <c r="AZ25" s="204"/>
    </row>
    <row r="26" spans="2:59" ht="21" customHeight="1" x14ac:dyDescent="0.15">
      <c r="B26" s="622"/>
      <c r="C26" s="622"/>
      <c r="D26" s="622"/>
      <c r="E26" s="622"/>
      <c r="F26" s="622"/>
      <c r="G26" s="622"/>
      <c r="H26" s="622"/>
      <c r="I26" s="622"/>
      <c r="J26" s="622"/>
      <c r="K26" s="622"/>
      <c r="L26" s="622"/>
      <c r="M26" s="622"/>
      <c r="N26" s="632"/>
      <c r="O26" s="632"/>
      <c r="P26" s="632"/>
      <c r="Q26" s="632"/>
      <c r="R26" s="632"/>
      <c r="S26" s="622" t="str">
        <f>IF(W26&gt;0,"田","")</f>
        <v/>
      </c>
      <c r="T26" s="622"/>
      <c r="U26" s="622" t="str">
        <f>IF(W26&gt;0,"田","")</f>
        <v/>
      </c>
      <c r="V26" s="622"/>
      <c r="W26" s="545"/>
      <c r="X26" s="545"/>
      <c r="Y26" s="545"/>
      <c r="Z26" s="545"/>
      <c r="AA26" s="545"/>
      <c r="AB26" s="545"/>
      <c r="AC26" s="624" t="str">
        <f t="shared" si="3"/>
        <v/>
      </c>
      <c r="AD26" s="625"/>
      <c r="AE26" s="625"/>
      <c r="AF26" s="631" t="str">
        <f t="shared" si="5"/>
        <v/>
      </c>
      <c r="AG26" s="631"/>
      <c r="AH26" s="442" t="str">
        <f t="shared" si="6"/>
        <v/>
      </c>
      <c r="AI26" s="442"/>
      <c r="AJ26" s="442"/>
      <c r="AK26" s="442"/>
      <c r="AL26" s="443" t="str">
        <f t="shared" si="4"/>
        <v/>
      </c>
      <c r="AM26" s="444"/>
      <c r="AN26" s="444"/>
      <c r="AO26" s="444"/>
      <c r="AP26" s="444"/>
      <c r="AQ26" s="445"/>
      <c r="AR26" s="606"/>
      <c r="AS26" s="606"/>
      <c r="AT26" s="597"/>
      <c r="AU26" s="597"/>
      <c r="AV26" s="597"/>
      <c r="AW26" s="597"/>
      <c r="AX26" s="204" t="str">
        <f t="shared" si="7"/>
        <v/>
      </c>
      <c r="AY26" s="204"/>
      <c r="AZ26" s="204"/>
    </row>
    <row r="27" spans="2:59" ht="21" customHeight="1" x14ac:dyDescent="0.15">
      <c r="B27" s="622"/>
      <c r="C27" s="622"/>
      <c r="D27" s="622"/>
      <c r="E27" s="622"/>
      <c r="F27" s="622"/>
      <c r="G27" s="622"/>
      <c r="H27" s="622"/>
      <c r="I27" s="622"/>
      <c r="J27" s="622"/>
      <c r="K27" s="622"/>
      <c r="L27" s="622"/>
      <c r="M27" s="622"/>
      <c r="N27" s="632"/>
      <c r="O27" s="632"/>
      <c r="P27" s="632"/>
      <c r="Q27" s="632"/>
      <c r="R27" s="632"/>
      <c r="S27" s="622" t="str">
        <f>IF(W27&gt;0,"田","")</f>
        <v/>
      </c>
      <c r="T27" s="622"/>
      <c r="U27" s="622" t="str">
        <f>IF(W27&gt;0,"田","")</f>
        <v/>
      </c>
      <c r="V27" s="622"/>
      <c r="W27" s="545"/>
      <c r="X27" s="545"/>
      <c r="Y27" s="545"/>
      <c r="Z27" s="545"/>
      <c r="AA27" s="545"/>
      <c r="AB27" s="545"/>
      <c r="AC27" s="624" t="str">
        <f t="shared" si="3"/>
        <v/>
      </c>
      <c r="AD27" s="625"/>
      <c r="AE27" s="625"/>
      <c r="AF27" s="631" t="str">
        <f t="shared" si="5"/>
        <v/>
      </c>
      <c r="AG27" s="631"/>
      <c r="AH27" s="442" t="str">
        <f t="shared" si="6"/>
        <v/>
      </c>
      <c r="AI27" s="442"/>
      <c r="AJ27" s="442"/>
      <c r="AK27" s="442"/>
      <c r="AL27" s="443" t="str">
        <f t="shared" si="4"/>
        <v/>
      </c>
      <c r="AM27" s="444"/>
      <c r="AN27" s="444"/>
      <c r="AO27" s="444"/>
      <c r="AP27" s="444"/>
      <c r="AQ27" s="445"/>
      <c r="AR27" s="606"/>
      <c r="AS27" s="606"/>
      <c r="AT27" s="597"/>
      <c r="AU27" s="597"/>
      <c r="AV27" s="597"/>
      <c r="AW27" s="597"/>
      <c r="AX27" s="204" t="str">
        <f t="shared" si="7"/>
        <v/>
      </c>
      <c r="AY27" s="204"/>
      <c r="AZ27" s="204"/>
      <c r="BC27" s="37"/>
      <c r="BD27" s="22"/>
      <c r="BE27" s="22"/>
      <c r="BF27" s="22"/>
      <c r="BG27" s="22"/>
    </row>
    <row r="28" spans="2:59" ht="21" customHeight="1" x14ac:dyDescent="0.15">
      <c r="B28" s="622"/>
      <c r="C28" s="622"/>
      <c r="D28" s="622"/>
      <c r="E28" s="622"/>
      <c r="F28" s="622"/>
      <c r="G28" s="622"/>
      <c r="H28" s="622"/>
      <c r="I28" s="622"/>
      <c r="J28" s="622"/>
      <c r="K28" s="622"/>
      <c r="L28" s="622"/>
      <c r="M28" s="622"/>
      <c r="N28" s="632"/>
      <c r="O28" s="632"/>
      <c r="P28" s="632"/>
      <c r="Q28" s="632"/>
      <c r="R28" s="632"/>
      <c r="S28" s="622" t="str">
        <f t="shared" ref="S28" si="10">IF(W28&gt;0,"田","")</f>
        <v/>
      </c>
      <c r="T28" s="622"/>
      <c r="U28" s="622" t="str">
        <f t="shared" ref="U28" si="11">IF(W28&gt;0,"田","")</f>
        <v/>
      </c>
      <c r="V28" s="622"/>
      <c r="W28" s="545"/>
      <c r="X28" s="545"/>
      <c r="Y28" s="545"/>
      <c r="Z28" s="545"/>
      <c r="AA28" s="545"/>
      <c r="AB28" s="545"/>
      <c r="AC28" s="624" t="str">
        <f t="shared" si="3"/>
        <v/>
      </c>
      <c r="AD28" s="625"/>
      <c r="AE28" s="625"/>
      <c r="AF28" s="631" t="str">
        <f t="shared" si="5"/>
        <v/>
      </c>
      <c r="AG28" s="631"/>
      <c r="AH28" s="442" t="str">
        <f t="shared" si="6"/>
        <v/>
      </c>
      <c r="AI28" s="442"/>
      <c r="AJ28" s="442"/>
      <c r="AK28" s="442"/>
      <c r="AL28" s="443" t="str">
        <f t="shared" si="4"/>
        <v/>
      </c>
      <c r="AM28" s="444"/>
      <c r="AN28" s="444"/>
      <c r="AO28" s="444"/>
      <c r="AP28" s="444"/>
      <c r="AQ28" s="445"/>
      <c r="AR28" s="606"/>
      <c r="AS28" s="606"/>
      <c r="AT28" s="597"/>
      <c r="AU28" s="597"/>
      <c r="AV28" s="597"/>
      <c r="AW28" s="597"/>
      <c r="AX28" s="204" t="str">
        <f t="shared" si="7"/>
        <v/>
      </c>
      <c r="AY28" s="204"/>
      <c r="AZ28" s="204"/>
      <c r="BC28" s="37"/>
      <c r="BD28" s="22"/>
      <c r="BE28" s="22"/>
      <c r="BF28" s="22"/>
      <c r="BG28" s="22"/>
    </row>
    <row r="29" spans="2:59" ht="21" customHeight="1" x14ac:dyDescent="0.15">
      <c r="B29" s="622"/>
      <c r="C29" s="622"/>
      <c r="D29" s="622"/>
      <c r="E29" s="622"/>
      <c r="F29" s="622"/>
      <c r="G29" s="622"/>
      <c r="H29" s="622"/>
      <c r="I29" s="622"/>
      <c r="J29" s="622"/>
      <c r="K29" s="622"/>
      <c r="L29" s="622"/>
      <c r="M29" s="622"/>
      <c r="N29" s="632"/>
      <c r="O29" s="632"/>
      <c r="P29" s="632"/>
      <c r="Q29" s="632"/>
      <c r="R29" s="632"/>
      <c r="S29" s="622" t="str">
        <f>IF(W29&gt;0,"田","")</f>
        <v/>
      </c>
      <c r="T29" s="622"/>
      <c r="U29" s="622" t="str">
        <f>IF(W29&gt;0,"田","")</f>
        <v/>
      </c>
      <c r="V29" s="622"/>
      <c r="W29" s="545"/>
      <c r="X29" s="545"/>
      <c r="Y29" s="545"/>
      <c r="Z29" s="545"/>
      <c r="AA29" s="545"/>
      <c r="AB29" s="545"/>
      <c r="AC29" s="624" t="str">
        <f t="shared" si="3"/>
        <v/>
      </c>
      <c r="AD29" s="625"/>
      <c r="AE29" s="625"/>
      <c r="AF29" s="631" t="str">
        <f t="shared" si="5"/>
        <v/>
      </c>
      <c r="AG29" s="631"/>
      <c r="AH29" s="442" t="str">
        <f t="shared" si="6"/>
        <v/>
      </c>
      <c r="AI29" s="442"/>
      <c r="AJ29" s="442"/>
      <c r="AK29" s="442"/>
      <c r="AL29" s="443" t="str">
        <f t="shared" si="4"/>
        <v/>
      </c>
      <c r="AM29" s="444"/>
      <c r="AN29" s="444"/>
      <c r="AO29" s="444"/>
      <c r="AP29" s="444"/>
      <c r="AQ29" s="445"/>
      <c r="AR29" s="606"/>
      <c r="AS29" s="606"/>
      <c r="AT29" s="597"/>
      <c r="AU29" s="597"/>
      <c r="AV29" s="597"/>
      <c r="AW29" s="597"/>
      <c r="AX29" s="204" t="str">
        <f t="shared" si="7"/>
        <v/>
      </c>
      <c r="AY29" s="204"/>
      <c r="AZ29" s="204"/>
      <c r="BD29" s="22"/>
      <c r="BE29" s="22"/>
      <c r="BF29" s="22"/>
      <c r="BG29" s="22"/>
    </row>
    <row r="30" spans="2:59" ht="21" customHeight="1" x14ac:dyDescent="0.15">
      <c r="B30" s="622"/>
      <c r="C30" s="622"/>
      <c r="D30" s="622"/>
      <c r="E30" s="622"/>
      <c r="F30" s="622"/>
      <c r="G30" s="622"/>
      <c r="H30" s="622"/>
      <c r="I30" s="622"/>
      <c r="J30" s="622"/>
      <c r="K30" s="622"/>
      <c r="L30" s="622"/>
      <c r="M30" s="622"/>
      <c r="N30" s="632"/>
      <c r="O30" s="632"/>
      <c r="P30" s="632"/>
      <c r="Q30" s="632"/>
      <c r="R30" s="632"/>
      <c r="S30" s="622" t="str">
        <f t="shared" ref="S30:S31" si="12">IF(W30&gt;0,"田","")</f>
        <v/>
      </c>
      <c r="T30" s="622"/>
      <c r="U30" s="622" t="str">
        <f t="shared" ref="U30:U31" si="13">IF(W30&gt;0,"田","")</f>
        <v/>
      </c>
      <c r="V30" s="622"/>
      <c r="W30" s="545"/>
      <c r="X30" s="545"/>
      <c r="Y30" s="545"/>
      <c r="Z30" s="545"/>
      <c r="AA30" s="545"/>
      <c r="AB30" s="545"/>
      <c r="AC30" s="624" t="str">
        <f t="shared" si="3"/>
        <v/>
      </c>
      <c r="AD30" s="625"/>
      <c r="AE30" s="625"/>
      <c r="AF30" s="631" t="str">
        <f t="shared" si="5"/>
        <v/>
      </c>
      <c r="AG30" s="631"/>
      <c r="AH30" s="442" t="str">
        <f t="shared" si="6"/>
        <v/>
      </c>
      <c r="AI30" s="442"/>
      <c r="AJ30" s="442"/>
      <c r="AK30" s="442"/>
      <c r="AL30" s="443" t="str">
        <f t="shared" si="4"/>
        <v/>
      </c>
      <c r="AM30" s="444"/>
      <c r="AN30" s="444"/>
      <c r="AO30" s="444"/>
      <c r="AP30" s="444"/>
      <c r="AQ30" s="445"/>
      <c r="AR30" s="606"/>
      <c r="AS30" s="606"/>
      <c r="AT30" s="597"/>
      <c r="AU30" s="597"/>
      <c r="AV30" s="597"/>
      <c r="AW30" s="597"/>
      <c r="AX30" s="204" t="str">
        <f t="shared" si="7"/>
        <v/>
      </c>
      <c r="AY30" s="204"/>
      <c r="AZ30" s="204"/>
      <c r="BD30" s="119"/>
      <c r="BE30" s="119"/>
      <c r="BF30" s="22"/>
      <c r="BG30" s="22"/>
    </row>
    <row r="31" spans="2:59" ht="21" customHeight="1" x14ac:dyDescent="0.15">
      <c r="B31" s="622"/>
      <c r="C31" s="622"/>
      <c r="D31" s="622"/>
      <c r="E31" s="622"/>
      <c r="F31" s="622"/>
      <c r="G31" s="622"/>
      <c r="H31" s="622"/>
      <c r="I31" s="622"/>
      <c r="J31" s="622"/>
      <c r="K31" s="622"/>
      <c r="L31" s="622"/>
      <c r="M31" s="622"/>
      <c r="N31" s="632"/>
      <c r="O31" s="632"/>
      <c r="P31" s="632"/>
      <c r="Q31" s="632"/>
      <c r="R31" s="632"/>
      <c r="S31" s="622" t="str">
        <f t="shared" si="12"/>
        <v/>
      </c>
      <c r="T31" s="622"/>
      <c r="U31" s="622" t="str">
        <f t="shared" si="13"/>
        <v/>
      </c>
      <c r="V31" s="622"/>
      <c r="W31" s="545"/>
      <c r="X31" s="545"/>
      <c r="Y31" s="545"/>
      <c r="Z31" s="545"/>
      <c r="AA31" s="545"/>
      <c r="AB31" s="545"/>
      <c r="AC31" s="624" t="str">
        <f t="shared" si="3"/>
        <v/>
      </c>
      <c r="AD31" s="625"/>
      <c r="AE31" s="625"/>
      <c r="AF31" s="631" t="str">
        <f t="shared" si="5"/>
        <v/>
      </c>
      <c r="AG31" s="631"/>
      <c r="AH31" s="442" t="str">
        <f t="shared" si="6"/>
        <v/>
      </c>
      <c r="AI31" s="442"/>
      <c r="AJ31" s="442"/>
      <c r="AK31" s="442"/>
      <c r="AL31" s="443" t="str">
        <f t="shared" si="4"/>
        <v/>
      </c>
      <c r="AM31" s="444"/>
      <c r="AN31" s="444"/>
      <c r="AO31" s="444"/>
      <c r="AP31" s="444"/>
      <c r="AQ31" s="445"/>
      <c r="AR31" s="606"/>
      <c r="AS31" s="606"/>
      <c r="AT31" s="597"/>
      <c r="AU31" s="597"/>
      <c r="AV31" s="597"/>
      <c r="AW31" s="597"/>
      <c r="AX31" s="204" t="str">
        <f t="shared" si="7"/>
        <v/>
      </c>
      <c r="AY31" s="204"/>
      <c r="AZ31" s="204"/>
      <c r="BD31" s="119"/>
      <c r="BE31" s="119"/>
      <c r="BF31" s="119"/>
    </row>
    <row r="32" spans="2:59" ht="21" customHeight="1" x14ac:dyDescent="0.15">
      <c r="B32" s="622"/>
      <c r="C32" s="622"/>
      <c r="D32" s="622"/>
      <c r="E32" s="622"/>
      <c r="F32" s="622"/>
      <c r="G32" s="622"/>
      <c r="H32" s="622"/>
      <c r="I32" s="622"/>
      <c r="J32" s="622"/>
      <c r="K32" s="622"/>
      <c r="L32" s="622"/>
      <c r="M32" s="622"/>
      <c r="N32" s="632"/>
      <c r="O32" s="632"/>
      <c r="P32" s="632"/>
      <c r="Q32" s="632"/>
      <c r="R32" s="632"/>
      <c r="S32" s="622" t="str">
        <f>IF(W32&gt;0,"田","")</f>
        <v/>
      </c>
      <c r="T32" s="622"/>
      <c r="U32" s="622" t="str">
        <f>IF(W32&gt;0,"田","")</f>
        <v/>
      </c>
      <c r="V32" s="622"/>
      <c r="W32" s="545"/>
      <c r="X32" s="545"/>
      <c r="Y32" s="545"/>
      <c r="Z32" s="545"/>
      <c r="AA32" s="545"/>
      <c r="AB32" s="545"/>
      <c r="AC32" s="624" t="str">
        <f t="shared" si="3"/>
        <v/>
      </c>
      <c r="AD32" s="625"/>
      <c r="AE32" s="625"/>
      <c r="AF32" s="631" t="str">
        <f t="shared" si="5"/>
        <v/>
      </c>
      <c r="AG32" s="631"/>
      <c r="AH32" s="442" t="str">
        <f t="shared" si="6"/>
        <v/>
      </c>
      <c r="AI32" s="442"/>
      <c r="AJ32" s="442"/>
      <c r="AK32" s="442"/>
      <c r="AL32" s="443" t="str">
        <f t="shared" si="4"/>
        <v/>
      </c>
      <c r="AM32" s="444"/>
      <c r="AN32" s="444"/>
      <c r="AO32" s="444"/>
      <c r="AP32" s="444"/>
      <c r="AQ32" s="445"/>
      <c r="AR32" s="606"/>
      <c r="AS32" s="606"/>
      <c r="AT32" s="597"/>
      <c r="AU32" s="597"/>
      <c r="AV32" s="597"/>
      <c r="AW32" s="597"/>
      <c r="AX32" s="204" t="str">
        <f t="shared" si="7"/>
        <v/>
      </c>
      <c r="AY32" s="204"/>
      <c r="AZ32" s="204"/>
      <c r="BC32" s="120"/>
      <c r="BF32" s="119"/>
    </row>
    <row r="33" spans="2:59" ht="21" customHeight="1" x14ac:dyDescent="0.15">
      <c r="B33" s="622"/>
      <c r="C33" s="622"/>
      <c r="D33" s="622"/>
      <c r="E33" s="622"/>
      <c r="F33" s="622"/>
      <c r="G33" s="622"/>
      <c r="H33" s="622"/>
      <c r="I33" s="622"/>
      <c r="J33" s="622"/>
      <c r="K33" s="622"/>
      <c r="L33" s="622"/>
      <c r="M33" s="622"/>
      <c r="N33" s="632"/>
      <c r="O33" s="632"/>
      <c r="P33" s="632"/>
      <c r="Q33" s="632"/>
      <c r="R33" s="632"/>
      <c r="S33" s="622" t="str">
        <f t="shared" ref="S33:S35" si="14">IF(W33&gt;0,"田","")</f>
        <v/>
      </c>
      <c r="T33" s="622"/>
      <c r="U33" s="622" t="str">
        <f t="shared" ref="U33:U35" si="15">IF(W33&gt;0,"田","")</f>
        <v/>
      </c>
      <c r="V33" s="622"/>
      <c r="W33" s="545"/>
      <c r="X33" s="545"/>
      <c r="Y33" s="545"/>
      <c r="Z33" s="545"/>
      <c r="AA33" s="545"/>
      <c r="AB33" s="545"/>
      <c r="AC33" s="624" t="str">
        <f t="shared" si="3"/>
        <v/>
      </c>
      <c r="AD33" s="625"/>
      <c r="AE33" s="625"/>
      <c r="AF33" s="631" t="str">
        <f t="shared" si="5"/>
        <v/>
      </c>
      <c r="AG33" s="631"/>
      <c r="AH33" s="442" t="str">
        <f t="shared" si="6"/>
        <v/>
      </c>
      <c r="AI33" s="442"/>
      <c r="AJ33" s="442"/>
      <c r="AK33" s="442"/>
      <c r="AL33" s="443" t="str">
        <f t="shared" si="4"/>
        <v/>
      </c>
      <c r="AM33" s="444"/>
      <c r="AN33" s="444"/>
      <c r="AO33" s="444"/>
      <c r="AP33" s="444"/>
      <c r="AQ33" s="445"/>
      <c r="AR33" s="606"/>
      <c r="AS33" s="606"/>
      <c r="AT33" s="597"/>
      <c r="AU33" s="597"/>
      <c r="AV33" s="597"/>
      <c r="AW33" s="597"/>
      <c r="AX33" s="204" t="str">
        <f t="shared" si="7"/>
        <v/>
      </c>
      <c r="AY33" s="204"/>
      <c r="AZ33" s="204"/>
      <c r="BF33" s="119"/>
    </row>
    <row r="34" spans="2:59" ht="21" customHeight="1" x14ac:dyDescent="0.15">
      <c r="B34" s="622"/>
      <c r="C34" s="622"/>
      <c r="D34" s="622"/>
      <c r="E34" s="622"/>
      <c r="F34" s="622"/>
      <c r="G34" s="622"/>
      <c r="H34" s="622"/>
      <c r="I34" s="622"/>
      <c r="J34" s="622"/>
      <c r="K34" s="622"/>
      <c r="L34" s="622"/>
      <c r="M34" s="622"/>
      <c r="N34" s="632"/>
      <c r="O34" s="632"/>
      <c r="P34" s="632"/>
      <c r="Q34" s="632"/>
      <c r="R34" s="632"/>
      <c r="S34" s="622" t="str">
        <f t="shared" si="14"/>
        <v/>
      </c>
      <c r="T34" s="622"/>
      <c r="U34" s="622" t="str">
        <f t="shared" si="15"/>
        <v/>
      </c>
      <c r="V34" s="622"/>
      <c r="W34" s="545"/>
      <c r="X34" s="545"/>
      <c r="Y34" s="545"/>
      <c r="Z34" s="545"/>
      <c r="AA34" s="545"/>
      <c r="AB34" s="545"/>
      <c r="AC34" s="624" t="str">
        <f t="shared" si="3"/>
        <v/>
      </c>
      <c r="AD34" s="625"/>
      <c r="AE34" s="625"/>
      <c r="AF34" s="631" t="str">
        <f t="shared" si="5"/>
        <v/>
      </c>
      <c r="AG34" s="631"/>
      <c r="AH34" s="442" t="str">
        <f t="shared" si="6"/>
        <v/>
      </c>
      <c r="AI34" s="442"/>
      <c r="AJ34" s="442"/>
      <c r="AK34" s="442"/>
      <c r="AL34" s="443" t="str">
        <f t="shared" ref="AL34" si="16">IF(W34&gt;0,$H$6,"")</f>
        <v/>
      </c>
      <c r="AM34" s="444"/>
      <c r="AN34" s="444"/>
      <c r="AO34" s="444"/>
      <c r="AP34" s="444"/>
      <c r="AQ34" s="445"/>
      <c r="AR34" s="606"/>
      <c r="AS34" s="606"/>
      <c r="AT34" s="597"/>
      <c r="AU34" s="597"/>
      <c r="AV34" s="597"/>
      <c r="AW34" s="597"/>
      <c r="AX34" s="204" t="str">
        <f t="shared" si="7"/>
        <v/>
      </c>
      <c r="AY34" s="204"/>
      <c r="AZ34" s="204"/>
      <c r="BC34" s="120"/>
    </row>
    <row r="35" spans="2:59" ht="21" customHeight="1" x14ac:dyDescent="0.15">
      <c r="B35" s="622"/>
      <c r="C35" s="622"/>
      <c r="D35" s="622"/>
      <c r="E35" s="622"/>
      <c r="F35" s="622"/>
      <c r="G35" s="622"/>
      <c r="H35" s="622"/>
      <c r="I35" s="622"/>
      <c r="J35" s="622"/>
      <c r="K35" s="622"/>
      <c r="L35" s="622"/>
      <c r="M35" s="622"/>
      <c r="N35" s="632"/>
      <c r="O35" s="632"/>
      <c r="P35" s="632"/>
      <c r="Q35" s="632"/>
      <c r="R35" s="632"/>
      <c r="S35" s="622" t="str">
        <f t="shared" si="14"/>
        <v/>
      </c>
      <c r="T35" s="622"/>
      <c r="U35" s="622" t="str">
        <f t="shared" si="15"/>
        <v/>
      </c>
      <c r="V35" s="622"/>
      <c r="W35" s="545"/>
      <c r="X35" s="545"/>
      <c r="Y35" s="545"/>
      <c r="Z35" s="545"/>
      <c r="AA35" s="545"/>
      <c r="AB35" s="545"/>
      <c r="AC35" s="624" t="str">
        <f t="shared" si="3"/>
        <v/>
      </c>
      <c r="AD35" s="625"/>
      <c r="AE35" s="625"/>
      <c r="AF35" s="631" t="str">
        <f t="shared" si="5"/>
        <v/>
      </c>
      <c r="AG35" s="631"/>
      <c r="AH35" s="442" t="str">
        <f t="shared" si="6"/>
        <v/>
      </c>
      <c r="AI35" s="442"/>
      <c r="AJ35" s="442"/>
      <c r="AK35" s="442"/>
      <c r="AL35" s="443" t="str">
        <f t="shared" ref="AL35" si="17">IF(W35&gt;0,$H$6,"")</f>
        <v/>
      </c>
      <c r="AM35" s="444"/>
      <c r="AN35" s="444"/>
      <c r="AO35" s="444"/>
      <c r="AP35" s="444"/>
      <c r="AQ35" s="445"/>
      <c r="AR35" s="606"/>
      <c r="AS35" s="606"/>
      <c r="AT35" s="597"/>
      <c r="AU35" s="597"/>
      <c r="AV35" s="597"/>
      <c r="AW35" s="597"/>
      <c r="AX35" s="204" t="str">
        <f t="shared" si="7"/>
        <v/>
      </c>
      <c r="AY35" s="204"/>
      <c r="AZ35" s="204"/>
      <c r="BC35" s="120"/>
    </row>
    <row r="36" spans="2:59" ht="27.75" customHeight="1" x14ac:dyDescent="0.15">
      <c r="B36" s="598" t="s">
        <v>275</v>
      </c>
      <c r="C36" s="598"/>
      <c r="D36" s="598"/>
      <c r="E36" s="598"/>
      <c r="F36" s="598"/>
      <c r="G36" s="598"/>
      <c r="H36" s="599">
        <f>T36+AB36+AM36</f>
        <v>0</v>
      </c>
      <c r="I36" s="599"/>
      <c r="J36" s="599"/>
      <c r="K36" s="599"/>
      <c r="L36" s="599"/>
      <c r="M36" s="599"/>
      <c r="N36" s="201" t="s">
        <v>277</v>
      </c>
      <c r="O36" s="605" t="s">
        <v>278</v>
      </c>
      <c r="P36" s="605"/>
      <c r="Q36" s="605"/>
      <c r="R36" s="605" t="s">
        <v>279</v>
      </c>
      <c r="S36" s="605"/>
      <c r="T36" s="600">
        <f>SUMIF(U20:V35,"田",W20:AB35)</f>
        <v>0</v>
      </c>
      <c r="U36" s="600"/>
      <c r="V36" s="600"/>
      <c r="W36" s="600"/>
      <c r="X36" s="600"/>
      <c r="Y36" s="600"/>
      <c r="Z36" s="604" t="s">
        <v>276</v>
      </c>
      <c r="AA36" s="604"/>
      <c r="AB36" s="601">
        <f>SUMIF(U20:V35,"畑",W20:AB35)</f>
        <v>0</v>
      </c>
      <c r="AC36" s="601"/>
      <c r="AD36" s="601"/>
      <c r="AE36" s="601"/>
      <c r="AF36" s="601"/>
      <c r="AG36" s="601"/>
      <c r="AH36" s="602" t="s">
        <v>175</v>
      </c>
      <c r="AI36" s="602"/>
      <c r="AJ36" s="602"/>
      <c r="AK36" s="602"/>
      <c r="AL36" s="602"/>
      <c r="AM36" s="603"/>
      <c r="AN36" s="603"/>
      <c r="AO36" s="603"/>
      <c r="AP36" s="603"/>
      <c r="AQ36" s="603"/>
      <c r="AR36" s="603"/>
      <c r="AS36" s="203" t="s">
        <v>206</v>
      </c>
    </row>
    <row r="37" spans="2:59" ht="30" customHeight="1" x14ac:dyDescent="0.15">
      <c r="D37" s="104"/>
      <c r="G37" s="101"/>
      <c r="M37" s="105"/>
    </row>
    <row r="38" spans="2:59" ht="21" customHeight="1" x14ac:dyDescent="0.15">
      <c r="B38" s="6" t="s">
        <v>11</v>
      </c>
    </row>
    <row r="39" spans="2:59" ht="33" customHeight="1" x14ac:dyDescent="0.15">
      <c r="B39" s="568" t="s">
        <v>280</v>
      </c>
      <c r="C39" s="561"/>
      <c r="D39" s="561"/>
      <c r="E39" s="561"/>
      <c r="F39" s="561"/>
      <c r="G39" s="561"/>
      <c r="H39" s="561"/>
      <c r="I39" s="561"/>
      <c r="J39" s="561"/>
      <c r="K39" s="561"/>
      <c r="L39" s="561"/>
      <c r="M39" s="561"/>
      <c r="N39" s="561"/>
      <c r="O39" s="561"/>
      <c r="P39" s="561"/>
      <c r="Q39" s="591"/>
      <c r="R39" s="430"/>
      <c r="S39" s="430"/>
      <c r="T39" s="430"/>
      <c r="U39" s="430"/>
      <c r="V39" s="430"/>
      <c r="W39" s="430"/>
      <c r="X39" s="430"/>
      <c r="Y39" s="430"/>
      <c r="Z39" s="430"/>
      <c r="AA39" s="430"/>
      <c r="AB39" s="430"/>
      <c r="AC39" s="37"/>
      <c r="AD39" s="37"/>
    </row>
    <row r="40" spans="2:59" ht="33" customHeight="1" x14ac:dyDescent="0.15">
      <c r="B40" s="588" t="s">
        <v>469</v>
      </c>
      <c r="C40" s="589"/>
      <c r="D40" s="589"/>
      <c r="E40" s="589"/>
      <c r="F40" s="589"/>
      <c r="G40" s="589"/>
      <c r="H40" s="589"/>
      <c r="I40" s="589"/>
      <c r="J40" s="589"/>
      <c r="K40" s="589"/>
      <c r="L40" s="567"/>
      <c r="M40" s="537" t="s">
        <v>367</v>
      </c>
      <c r="N40" s="592"/>
      <c r="O40" s="592"/>
      <c r="P40" s="592"/>
      <c r="Q40" s="593"/>
      <c r="R40" s="431" t="s">
        <v>480</v>
      </c>
      <c r="S40" s="431"/>
      <c r="T40" s="431"/>
      <c r="U40" s="431"/>
      <c r="V40" s="431"/>
      <c r="W40" s="431"/>
      <c r="X40" s="431"/>
      <c r="Y40" s="431"/>
      <c r="Z40" s="431"/>
      <c r="AA40" s="431"/>
      <c r="AB40" s="431"/>
      <c r="AC40" s="199"/>
      <c r="AD40" s="199"/>
      <c r="AE40" s="199"/>
      <c r="AF40" s="178"/>
      <c r="AG40" s="178"/>
      <c r="AH40" s="37"/>
      <c r="AZ40" s="136"/>
    </row>
    <row r="41" spans="2:59" ht="33" customHeight="1" x14ac:dyDescent="0.15">
      <c r="B41" s="590"/>
      <c r="C41" s="579"/>
      <c r="D41" s="579"/>
      <c r="E41" s="579"/>
      <c r="F41" s="579"/>
      <c r="G41" s="579"/>
      <c r="H41" s="579"/>
      <c r="I41" s="579"/>
      <c r="J41" s="579"/>
      <c r="K41" s="579"/>
      <c r="L41" s="580"/>
      <c r="M41" s="537" t="s">
        <v>368</v>
      </c>
      <c r="N41" s="592"/>
      <c r="O41" s="592"/>
      <c r="P41" s="592"/>
      <c r="Q41" s="594"/>
      <c r="R41" s="424" t="str">
        <f>IF(U41=0,"",IF(U41&gt;999,"","玄米"))</f>
        <v/>
      </c>
      <c r="S41" s="425"/>
      <c r="T41" s="425"/>
      <c r="U41" s="426"/>
      <c r="V41" s="427"/>
      <c r="W41" s="427"/>
      <c r="X41" s="427"/>
      <c r="Y41" s="427"/>
      <c r="Z41" s="428"/>
      <c r="AA41" s="425" t="str">
        <f>IF(U41=0,"",IF(R41="","円","kg"))</f>
        <v/>
      </c>
      <c r="AB41" s="429"/>
      <c r="AC41" s="58"/>
      <c r="AD41" s="58"/>
      <c r="AM41" s="58"/>
      <c r="AN41" s="58"/>
      <c r="AO41" s="58"/>
      <c r="AP41" s="58"/>
      <c r="AQ41" s="58"/>
    </row>
    <row r="42" spans="2:59" ht="33" customHeight="1" thickBot="1" x14ac:dyDescent="0.2">
      <c r="B42" s="588" t="s">
        <v>361</v>
      </c>
      <c r="C42" s="589"/>
      <c r="D42" s="589"/>
      <c r="E42" s="589"/>
      <c r="F42" s="589"/>
      <c r="G42" s="589"/>
      <c r="H42" s="589"/>
      <c r="I42" s="589"/>
      <c r="J42" s="589"/>
      <c r="K42" s="589"/>
      <c r="L42" s="567"/>
      <c r="M42" s="537" t="s">
        <v>369</v>
      </c>
      <c r="N42" s="592"/>
      <c r="O42" s="592"/>
      <c r="P42" s="592"/>
      <c r="Q42" s="595"/>
      <c r="R42" s="432" t="str">
        <f>TEXT(R39,"ggge年m月d日")</f>
        <v>明治33年1月0日</v>
      </c>
      <c r="S42" s="433"/>
      <c r="T42" s="433"/>
      <c r="U42" s="434"/>
      <c r="V42" s="434"/>
      <c r="W42" s="434"/>
      <c r="X42" s="434"/>
      <c r="Y42" s="434"/>
      <c r="Z42" s="434"/>
      <c r="AA42" s="433"/>
      <c r="AB42" s="435"/>
      <c r="AC42" s="58"/>
      <c r="AD42" s="58"/>
      <c r="AE42" s="58"/>
      <c r="AG42" s="423" t="s">
        <v>366</v>
      </c>
      <c r="AH42" s="423"/>
      <c r="AI42" s="423"/>
      <c r="AJ42" s="423"/>
      <c r="AK42" s="423"/>
      <c r="AL42" s="423"/>
      <c r="AM42" s="423"/>
      <c r="AN42" s="423"/>
      <c r="AO42" s="58"/>
      <c r="AP42" s="58"/>
      <c r="AQ42" s="58"/>
    </row>
    <row r="43" spans="2:59" ht="33" customHeight="1" thickBot="1" x14ac:dyDescent="0.2">
      <c r="B43" s="590"/>
      <c r="C43" s="579"/>
      <c r="D43" s="579"/>
      <c r="E43" s="579"/>
      <c r="F43" s="579"/>
      <c r="G43" s="579"/>
      <c r="H43" s="579"/>
      <c r="I43" s="579"/>
      <c r="J43" s="579"/>
      <c r="K43" s="579"/>
      <c r="L43" s="580"/>
      <c r="M43" s="537" t="s">
        <v>370</v>
      </c>
      <c r="N43" s="592"/>
      <c r="O43" s="592"/>
      <c r="P43" s="592"/>
      <c r="Q43" s="596"/>
      <c r="R43" s="436" t="e">
        <f>TEXT(AG43,"ggge年m月d日")</f>
        <v>#VALUE!</v>
      </c>
      <c r="S43" s="437"/>
      <c r="T43" s="437"/>
      <c r="U43" s="437"/>
      <c r="V43" s="437"/>
      <c r="W43" s="437"/>
      <c r="X43" s="437"/>
      <c r="Y43" s="437"/>
      <c r="Z43" s="437"/>
      <c r="AA43" s="437"/>
      <c r="AB43" s="438"/>
      <c r="AC43" s="418" t="s">
        <v>365</v>
      </c>
      <c r="AD43" s="419"/>
      <c r="AE43" s="419"/>
      <c r="AF43" s="419"/>
      <c r="AG43" s="420">
        <f>EDATE(R39,H9*12)-1</f>
        <v>-1</v>
      </c>
      <c r="AH43" s="421"/>
      <c r="AI43" s="421"/>
      <c r="AJ43" s="421"/>
      <c r="AK43" s="421"/>
      <c r="AL43" s="421"/>
      <c r="AM43" s="421"/>
      <c r="AN43" s="422"/>
      <c r="AO43" s="58"/>
      <c r="AP43" s="58"/>
      <c r="AQ43" s="58"/>
    </row>
    <row r="44" spans="2:59" ht="33" customHeight="1" x14ac:dyDescent="0.15">
      <c r="B44" s="568" t="s">
        <v>382</v>
      </c>
      <c r="C44" s="561"/>
      <c r="D44" s="561"/>
      <c r="E44" s="561"/>
      <c r="F44" s="561"/>
      <c r="G44" s="561"/>
      <c r="H44" s="561"/>
      <c r="I44" s="561"/>
      <c r="J44" s="561"/>
      <c r="K44" s="561"/>
      <c r="L44" s="561"/>
      <c r="M44" s="561"/>
      <c r="N44" s="561"/>
      <c r="O44" s="561"/>
      <c r="P44" s="561"/>
      <c r="Q44" s="561"/>
      <c r="R44" s="439" t="s">
        <v>434</v>
      </c>
      <c r="S44" s="440"/>
      <c r="T44" s="440"/>
      <c r="U44" s="440"/>
      <c r="V44" s="440"/>
      <c r="W44" s="440"/>
      <c r="X44" s="440"/>
      <c r="Y44" s="440"/>
      <c r="Z44" s="440"/>
      <c r="AA44" s="440"/>
      <c r="AB44" s="441"/>
      <c r="AC44" s="58"/>
      <c r="AD44" s="58"/>
      <c r="AE44" s="58"/>
      <c r="AF44" s="58"/>
      <c r="AG44" s="58"/>
      <c r="AH44" s="58"/>
      <c r="AI44" s="58"/>
      <c r="AJ44" s="58"/>
      <c r="AK44" s="58"/>
      <c r="AL44" s="58"/>
      <c r="AM44" s="58"/>
      <c r="AN44" s="58"/>
      <c r="AO44" s="58"/>
      <c r="AP44" s="58"/>
      <c r="AQ44" s="58"/>
      <c r="AR44" s="58"/>
      <c r="AS44" s="58"/>
      <c r="AT44" s="58"/>
      <c r="AU44" s="58"/>
    </row>
    <row r="45" spans="2:59" ht="33" customHeight="1" x14ac:dyDescent="0.15">
      <c r="B45" s="568" t="s">
        <v>383</v>
      </c>
      <c r="C45" s="561"/>
      <c r="D45" s="561"/>
      <c r="E45" s="561"/>
      <c r="F45" s="561"/>
      <c r="G45" s="561"/>
      <c r="H45" s="561"/>
      <c r="I45" s="561"/>
      <c r="J45" s="561"/>
      <c r="K45" s="561"/>
      <c r="L45" s="561"/>
      <c r="M45" s="561"/>
      <c r="N45" s="561"/>
      <c r="O45" s="561"/>
      <c r="P45" s="561"/>
      <c r="Q45" s="591"/>
      <c r="R45" s="409" t="s">
        <v>373</v>
      </c>
      <c r="S45" s="410"/>
      <c r="T45" s="410"/>
      <c r="U45" s="410"/>
      <c r="V45" s="410"/>
      <c r="W45" s="410"/>
      <c r="X45" s="410"/>
      <c r="Y45" s="410"/>
      <c r="Z45" s="410"/>
      <c r="AA45" s="410"/>
      <c r="AB45" s="411"/>
      <c r="AC45" s="58"/>
      <c r="AD45" s="58"/>
      <c r="AE45" s="58"/>
      <c r="AF45" s="58"/>
      <c r="AG45" s="58"/>
      <c r="AH45" s="58"/>
      <c r="AI45" s="58"/>
      <c r="AJ45" s="58"/>
      <c r="AK45" s="58"/>
      <c r="AL45" s="58"/>
      <c r="AM45" s="58"/>
      <c r="AN45" s="58"/>
      <c r="AO45" s="58"/>
      <c r="AP45" s="58"/>
      <c r="AQ45" s="58"/>
      <c r="AR45" s="58"/>
      <c r="AS45" s="58"/>
      <c r="AT45" s="58"/>
      <c r="AU45" s="58"/>
      <c r="BG45" s="6" t="s">
        <v>371</v>
      </c>
    </row>
    <row r="46" spans="2:59" ht="33" customHeight="1" x14ac:dyDescent="0.15">
      <c r="B46" s="58"/>
      <c r="C46" s="58"/>
      <c r="D46" s="58"/>
      <c r="E46" s="202"/>
      <c r="F46" s="202"/>
      <c r="G46" s="202"/>
      <c r="H46" s="202"/>
      <c r="I46" s="202"/>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BG46" s="6" t="s">
        <v>372</v>
      </c>
    </row>
    <row r="47" spans="2:59" ht="21" customHeight="1" x14ac:dyDescent="0.15">
      <c r="B47" s="22" t="s">
        <v>151</v>
      </c>
      <c r="C47" s="58"/>
      <c r="D47" s="58"/>
      <c r="E47" s="58"/>
      <c r="F47" s="58"/>
      <c r="G47" s="58"/>
      <c r="H47" s="58"/>
      <c r="I47" s="58"/>
      <c r="J47" s="58"/>
      <c r="K47" s="58"/>
      <c r="L47" s="58"/>
      <c r="M47" s="58"/>
      <c r="N47" s="58"/>
      <c r="O47" s="58"/>
      <c r="P47" s="58"/>
      <c r="Q47" s="58"/>
      <c r="R47" s="58"/>
      <c r="S47" s="58"/>
      <c r="T47" s="58"/>
      <c r="AX47" s="58"/>
      <c r="BG47" s="6" t="s">
        <v>373</v>
      </c>
    </row>
    <row r="48" spans="2:59" ht="21" customHeight="1" x14ac:dyDescent="0.15">
      <c r="B48" s="536" t="s">
        <v>397</v>
      </c>
      <c r="C48" s="536"/>
      <c r="D48" s="535"/>
      <c r="E48" s="535"/>
      <c r="F48" s="535"/>
      <c r="G48" s="535"/>
      <c r="H48" s="535"/>
      <c r="I48" s="535"/>
      <c r="J48" s="535"/>
      <c r="K48" s="535"/>
      <c r="L48" s="535"/>
      <c r="M48" s="535"/>
      <c r="N48" s="535"/>
      <c r="O48" s="536"/>
      <c r="P48" s="536"/>
      <c r="Q48" s="535"/>
      <c r="R48" s="535"/>
      <c r="S48" s="535"/>
      <c r="T48" s="535"/>
      <c r="U48" s="535"/>
      <c r="V48" s="535"/>
      <c r="W48" s="535"/>
      <c r="X48" s="535"/>
      <c r="Y48" s="535"/>
      <c r="Z48" s="535"/>
      <c r="AA48" s="535"/>
      <c r="AB48" s="535"/>
      <c r="AC48" s="535"/>
      <c r="AD48" s="536" t="s">
        <v>398</v>
      </c>
      <c r="AE48" s="536"/>
      <c r="AF48" s="535"/>
      <c r="AG48" s="535"/>
      <c r="AH48" s="535"/>
      <c r="AI48" s="535"/>
      <c r="AJ48" s="535"/>
      <c r="AK48" s="535"/>
      <c r="AL48" s="535"/>
      <c r="AM48" s="535"/>
      <c r="AN48" s="535"/>
      <c r="BG48" s="6" t="s">
        <v>374</v>
      </c>
    </row>
    <row r="49" spans="2:41" ht="21" customHeight="1" x14ac:dyDescent="0.15">
      <c r="B49" s="583">
        <v>1</v>
      </c>
      <c r="C49" s="584"/>
      <c r="D49" s="562" t="s">
        <v>48</v>
      </c>
      <c r="E49" s="587"/>
      <c r="F49" s="587"/>
      <c r="G49" s="587"/>
      <c r="H49" s="587"/>
      <c r="I49" s="587"/>
      <c r="J49" s="587"/>
      <c r="K49" s="587"/>
      <c r="L49" s="587"/>
      <c r="M49" s="587"/>
      <c r="N49" s="568"/>
      <c r="O49" s="569">
        <v>13</v>
      </c>
      <c r="P49" s="570"/>
      <c r="Q49" s="573" t="s">
        <v>283</v>
      </c>
      <c r="R49" s="573"/>
      <c r="S49" s="573"/>
      <c r="T49" s="573"/>
      <c r="U49" s="574"/>
      <c r="V49" s="568" t="s">
        <v>67</v>
      </c>
      <c r="W49" s="561"/>
      <c r="X49" s="561"/>
      <c r="Y49" s="561"/>
      <c r="Z49" s="561"/>
      <c r="AA49" s="561"/>
      <c r="AB49" s="561"/>
      <c r="AC49" s="561"/>
      <c r="AD49" s="569">
        <v>1</v>
      </c>
      <c r="AE49" s="570"/>
      <c r="AF49" s="560" t="s">
        <v>48</v>
      </c>
      <c r="AG49" s="561"/>
      <c r="AH49" s="561"/>
      <c r="AI49" s="561"/>
      <c r="AJ49" s="561"/>
      <c r="AK49" s="561"/>
      <c r="AL49" s="561"/>
      <c r="AM49" s="561"/>
      <c r="AN49" s="562"/>
    </row>
    <row r="50" spans="2:41" ht="21" customHeight="1" x14ac:dyDescent="0.15">
      <c r="B50" s="583">
        <v>2</v>
      </c>
      <c r="C50" s="584"/>
      <c r="D50" s="562" t="s">
        <v>49</v>
      </c>
      <c r="E50" s="587"/>
      <c r="F50" s="587"/>
      <c r="G50" s="587"/>
      <c r="H50" s="587"/>
      <c r="I50" s="587"/>
      <c r="J50" s="587"/>
      <c r="K50" s="587"/>
      <c r="L50" s="587"/>
      <c r="M50" s="587"/>
      <c r="N50" s="568"/>
      <c r="O50" s="569">
        <v>14</v>
      </c>
      <c r="P50" s="570"/>
      <c r="Q50" s="575"/>
      <c r="R50" s="575"/>
      <c r="S50" s="575"/>
      <c r="T50" s="575"/>
      <c r="U50" s="576"/>
      <c r="V50" s="568" t="s">
        <v>69</v>
      </c>
      <c r="W50" s="561"/>
      <c r="X50" s="561"/>
      <c r="Y50" s="561"/>
      <c r="Z50" s="561"/>
      <c r="AA50" s="561"/>
      <c r="AB50" s="561"/>
      <c r="AC50" s="561"/>
      <c r="AD50" s="569" t="s">
        <v>481</v>
      </c>
      <c r="AE50" s="570"/>
      <c r="AF50" s="560" t="s">
        <v>75</v>
      </c>
      <c r="AG50" s="561"/>
      <c r="AH50" s="561"/>
      <c r="AI50" s="561"/>
      <c r="AJ50" s="561"/>
      <c r="AK50" s="561"/>
      <c r="AL50" s="561"/>
      <c r="AM50" s="561"/>
      <c r="AN50" s="562"/>
    </row>
    <row r="51" spans="2:41" ht="21" customHeight="1" x14ac:dyDescent="0.15">
      <c r="B51" s="583">
        <v>3</v>
      </c>
      <c r="C51" s="584"/>
      <c r="D51" s="562" t="s">
        <v>50</v>
      </c>
      <c r="E51" s="587"/>
      <c r="F51" s="587"/>
      <c r="G51" s="587"/>
      <c r="H51" s="587"/>
      <c r="I51" s="587"/>
      <c r="J51" s="587"/>
      <c r="K51" s="587"/>
      <c r="L51" s="587"/>
      <c r="M51" s="587"/>
      <c r="N51" s="568"/>
      <c r="O51" s="569">
        <v>15</v>
      </c>
      <c r="P51" s="570"/>
      <c r="Q51" s="575"/>
      <c r="R51" s="575"/>
      <c r="S51" s="575"/>
      <c r="T51" s="575"/>
      <c r="U51" s="576"/>
      <c r="V51" s="568" t="s">
        <v>70</v>
      </c>
      <c r="W51" s="561"/>
      <c r="X51" s="561"/>
      <c r="Y51" s="561"/>
      <c r="Z51" s="561"/>
      <c r="AA51" s="561"/>
      <c r="AB51" s="561"/>
      <c r="AC51" s="561"/>
      <c r="AD51" s="569">
        <v>3</v>
      </c>
      <c r="AE51" s="570"/>
      <c r="AF51" s="560" t="s">
        <v>76</v>
      </c>
      <c r="AG51" s="561"/>
      <c r="AH51" s="561"/>
      <c r="AI51" s="561"/>
      <c r="AJ51" s="561"/>
      <c r="AK51" s="561"/>
      <c r="AL51" s="561"/>
      <c r="AM51" s="561"/>
      <c r="AN51" s="562"/>
    </row>
    <row r="52" spans="2:41" ht="21" customHeight="1" x14ac:dyDescent="0.15">
      <c r="B52" s="583">
        <v>4</v>
      </c>
      <c r="C52" s="584"/>
      <c r="D52" s="562" t="s">
        <v>53</v>
      </c>
      <c r="E52" s="587"/>
      <c r="F52" s="587"/>
      <c r="G52" s="587"/>
      <c r="H52" s="587"/>
      <c r="I52" s="587"/>
      <c r="J52" s="587"/>
      <c r="K52" s="587"/>
      <c r="L52" s="587"/>
      <c r="M52" s="587"/>
      <c r="N52" s="568"/>
      <c r="O52" s="569">
        <v>16</v>
      </c>
      <c r="P52" s="570"/>
      <c r="Q52" s="577"/>
      <c r="R52" s="577"/>
      <c r="S52" s="577"/>
      <c r="T52" s="577"/>
      <c r="U52" s="578"/>
      <c r="V52" s="568" t="s">
        <v>71</v>
      </c>
      <c r="W52" s="561"/>
      <c r="X52" s="561"/>
      <c r="Y52" s="561"/>
      <c r="Z52" s="561"/>
      <c r="AA52" s="561"/>
      <c r="AB52" s="561"/>
      <c r="AC52" s="561"/>
      <c r="AD52" s="581">
        <v>4</v>
      </c>
      <c r="AE52" s="582"/>
      <c r="AF52" s="481" t="s">
        <v>74</v>
      </c>
      <c r="AG52" s="481"/>
      <c r="AH52" s="481"/>
      <c r="AI52" s="481"/>
      <c r="AJ52" s="481"/>
      <c r="AK52" s="481"/>
      <c r="AL52" s="481"/>
      <c r="AM52" s="481"/>
      <c r="AN52" s="563"/>
    </row>
    <row r="53" spans="2:41" ht="21" customHeight="1" x14ac:dyDescent="0.15">
      <c r="B53" s="583">
        <v>5</v>
      </c>
      <c r="C53" s="584"/>
      <c r="D53" s="562" t="s">
        <v>54</v>
      </c>
      <c r="E53" s="587"/>
      <c r="F53" s="587"/>
      <c r="G53" s="587"/>
      <c r="H53" s="587"/>
      <c r="I53" s="587"/>
      <c r="J53" s="587"/>
      <c r="K53" s="587"/>
      <c r="L53" s="587"/>
      <c r="M53" s="587"/>
      <c r="N53" s="568"/>
      <c r="O53" s="569">
        <v>17</v>
      </c>
      <c r="P53" s="570"/>
      <c r="Q53" s="561" t="s">
        <v>68</v>
      </c>
      <c r="R53" s="561"/>
      <c r="S53" s="561"/>
      <c r="T53" s="561"/>
      <c r="U53" s="561"/>
      <c r="V53" s="561"/>
      <c r="W53" s="561"/>
      <c r="X53" s="561"/>
      <c r="Y53" s="561"/>
      <c r="Z53" s="561"/>
      <c r="AA53" s="561"/>
      <c r="AB53" s="561"/>
      <c r="AC53" s="562"/>
      <c r="AD53" s="37"/>
      <c r="AE53" s="37"/>
      <c r="AF53" s="564"/>
      <c r="AG53" s="564"/>
      <c r="AH53" s="564"/>
      <c r="AI53" s="564"/>
      <c r="AJ53" s="564"/>
      <c r="AK53" s="564"/>
      <c r="AL53" s="564"/>
      <c r="AM53" s="37"/>
      <c r="AN53" s="38"/>
    </row>
    <row r="54" spans="2:41" ht="21" customHeight="1" x14ac:dyDescent="0.15">
      <c r="B54" s="583">
        <v>6</v>
      </c>
      <c r="C54" s="584"/>
      <c r="D54" s="562" t="s">
        <v>55</v>
      </c>
      <c r="E54" s="587"/>
      <c r="F54" s="587"/>
      <c r="G54" s="587"/>
      <c r="H54" s="587"/>
      <c r="I54" s="587"/>
      <c r="J54" s="587"/>
      <c r="K54" s="587"/>
      <c r="L54" s="587"/>
      <c r="M54" s="587"/>
      <c r="N54" s="568"/>
      <c r="O54" s="569" t="s">
        <v>482</v>
      </c>
      <c r="P54" s="570"/>
      <c r="Q54" s="561" t="s">
        <v>72</v>
      </c>
      <c r="R54" s="561"/>
      <c r="S54" s="561"/>
      <c r="T54" s="561"/>
      <c r="U54" s="561"/>
      <c r="V54" s="561"/>
      <c r="W54" s="561"/>
      <c r="X54" s="561"/>
      <c r="Y54" s="561"/>
      <c r="Z54" s="561"/>
      <c r="AA54" s="561"/>
      <c r="AB54" s="561"/>
      <c r="AC54" s="562"/>
      <c r="AD54" s="37"/>
      <c r="AE54" s="37"/>
      <c r="AF54" s="564"/>
      <c r="AG54" s="564"/>
      <c r="AH54" s="564"/>
      <c r="AI54" s="564"/>
      <c r="AJ54" s="564"/>
      <c r="AK54" s="564"/>
      <c r="AL54" s="564"/>
      <c r="AM54" s="37"/>
      <c r="AN54" s="38"/>
    </row>
    <row r="55" spans="2:41" ht="21" customHeight="1" x14ac:dyDescent="0.15">
      <c r="B55" s="569">
        <v>7</v>
      </c>
      <c r="C55" s="570"/>
      <c r="D55" s="562" t="s">
        <v>56</v>
      </c>
      <c r="E55" s="587"/>
      <c r="F55" s="587"/>
      <c r="G55" s="587"/>
      <c r="H55" s="587"/>
      <c r="I55" s="587"/>
      <c r="J55" s="587"/>
      <c r="K55" s="587"/>
      <c r="L55" s="587"/>
      <c r="M55" s="587"/>
      <c r="N55" s="568"/>
      <c r="O55" s="569">
        <v>19</v>
      </c>
      <c r="P55" s="570"/>
      <c r="Q55" s="571" t="s">
        <v>73</v>
      </c>
      <c r="R55" s="571"/>
      <c r="S55" s="571"/>
      <c r="T55" s="571"/>
      <c r="U55" s="571"/>
      <c r="V55" s="571"/>
      <c r="W55" s="571"/>
      <c r="X55" s="571"/>
      <c r="Y55" s="571"/>
      <c r="Z55" s="571"/>
      <c r="AA55" s="571"/>
      <c r="AB55" s="571"/>
      <c r="AC55" s="572"/>
      <c r="AD55" s="37"/>
      <c r="AE55" s="37"/>
      <c r="AF55" s="564"/>
      <c r="AG55" s="564"/>
      <c r="AH55" s="564"/>
      <c r="AI55" s="564"/>
      <c r="AJ55" s="564"/>
      <c r="AK55" s="564"/>
      <c r="AL55" s="564"/>
      <c r="AM55" s="37"/>
      <c r="AN55" s="38"/>
    </row>
    <row r="56" spans="2:41" ht="21" customHeight="1" x14ac:dyDescent="0.15">
      <c r="B56" s="583">
        <v>8</v>
      </c>
      <c r="C56" s="584"/>
      <c r="D56" s="562" t="s">
        <v>57</v>
      </c>
      <c r="E56" s="587"/>
      <c r="F56" s="587"/>
      <c r="G56" s="587"/>
      <c r="H56" s="587"/>
      <c r="I56" s="587"/>
      <c r="J56" s="587"/>
      <c r="K56" s="587"/>
      <c r="L56" s="587"/>
      <c r="M56" s="587"/>
      <c r="N56" s="568"/>
      <c r="O56" s="569">
        <v>20</v>
      </c>
      <c r="P56" s="570"/>
      <c r="Q56" s="571" t="s">
        <v>282</v>
      </c>
      <c r="R56" s="571"/>
      <c r="S56" s="571"/>
      <c r="T56" s="571"/>
      <c r="U56" s="571"/>
      <c r="V56" s="571"/>
      <c r="W56" s="571"/>
      <c r="X56" s="571"/>
      <c r="Y56" s="571"/>
      <c r="Z56" s="571"/>
      <c r="AA56" s="571"/>
      <c r="AB56" s="571"/>
      <c r="AC56" s="572"/>
      <c r="AD56" s="37"/>
      <c r="AE56" s="37"/>
      <c r="AF56" s="564"/>
      <c r="AG56" s="564"/>
      <c r="AH56" s="564"/>
      <c r="AI56" s="564"/>
      <c r="AJ56" s="564"/>
      <c r="AK56" s="564"/>
      <c r="AL56" s="564"/>
      <c r="AM56" s="37"/>
      <c r="AN56" s="38"/>
    </row>
    <row r="57" spans="2:41" ht="21" customHeight="1" x14ac:dyDescent="0.15">
      <c r="B57" s="583">
        <v>9</v>
      </c>
      <c r="C57" s="584"/>
      <c r="D57" s="585" t="s">
        <v>281</v>
      </c>
      <c r="E57" s="586"/>
      <c r="F57" s="587" t="s">
        <v>58</v>
      </c>
      <c r="G57" s="587"/>
      <c r="H57" s="587"/>
      <c r="I57" s="587"/>
      <c r="J57" s="587"/>
      <c r="K57" s="587"/>
      <c r="L57" s="587"/>
      <c r="M57" s="587"/>
      <c r="N57" s="568"/>
      <c r="O57" s="569">
        <v>21</v>
      </c>
      <c r="P57" s="570"/>
      <c r="Q57" s="566" t="s">
        <v>74</v>
      </c>
      <c r="R57" s="566"/>
      <c r="S57" s="566"/>
      <c r="T57" s="566"/>
      <c r="U57" s="566"/>
      <c r="V57" s="566"/>
      <c r="W57" s="566"/>
      <c r="X57" s="566"/>
      <c r="Y57" s="566"/>
      <c r="Z57" s="566"/>
      <c r="AA57" s="566"/>
      <c r="AB57" s="566"/>
      <c r="AC57" s="567"/>
      <c r="AD57" s="37"/>
      <c r="AE57" s="37"/>
      <c r="AF57" s="564"/>
      <c r="AG57" s="564"/>
      <c r="AH57" s="564"/>
      <c r="AI57" s="564"/>
      <c r="AJ57" s="564"/>
      <c r="AK57" s="564"/>
      <c r="AL57" s="564"/>
      <c r="AM57" s="37"/>
      <c r="AN57" s="38"/>
    </row>
    <row r="58" spans="2:41" ht="21" customHeight="1" x14ac:dyDescent="0.15">
      <c r="B58" s="583">
        <v>10</v>
      </c>
      <c r="C58" s="584"/>
      <c r="D58" s="585"/>
      <c r="E58" s="586"/>
      <c r="F58" s="587" t="s">
        <v>59</v>
      </c>
      <c r="G58" s="587"/>
      <c r="H58" s="587"/>
      <c r="I58" s="587"/>
      <c r="J58" s="587"/>
      <c r="K58" s="587"/>
      <c r="L58" s="587"/>
      <c r="M58" s="587"/>
      <c r="N58" s="568"/>
      <c r="O58" s="569"/>
      <c r="P58" s="570"/>
      <c r="Q58" s="481"/>
      <c r="R58" s="481"/>
      <c r="S58" s="481"/>
      <c r="T58" s="481"/>
      <c r="U58" s="481"/>
      <c r="V58" s="481"/>
      <c r="W58" s="481"/>
      <c r="X58" s="481"/>
      <c r="Y58" s="481"/>
      <c r="Z58" s="481"/>
      <c r="AA58" s="481"/>
      <c r="AB58" s="481"/>
      <c r="AC58" s="563"/>
      <c r="AD58" s="37"/>
      <c r="AE58" s="37"/>
      <c r="AF58" s="564"/>
      <c r="AG58" s="564"/>
      <c r="AH58" s="564"/>
      <c r="AI58" s="564"/>
      <c r="AJ58" s="564"/>
      <c r="AK58" s="564"/>
      <c r="AL58" s="564"/>
      <c r="AM58" s="37"/>
      <c r="AN58" s="38"/>
    </row>
    <row r="59" spans="2:41" ht="21" customHeight="1" x14ac:dyDescent="0.15">
      <c r="B59" s="583">
        <v>11</v>
      </c>
      <c r="C59" s="584"/>
      <c r="D59" s="585"/>
      <c r="E59" s="586"/>
      <c r="F59" s="587" t="s">
        <v>60</v>
      </c>
      <c r="G59" s="587"/>
      <c r="H59" s="587"/>
      <c r="I59" s="587"/>
      <c r="J59" s="587"/>
      <c r="K59" s="587"/>
      <c r="L59" s="587"/>
      <c r="M59" s="587"/>
      <c r="N59" s="568"/>
      <c r="O59" s="569"/>
      <c r="P59" s="570"/>
      <c r="Q59" s="481"/>
      <c r="R59" s="481"/>
      <c r="S59" s="481"/>
      <c r="T59" s="481"/>
      <c r="U59" s="481"/>
      <c r="V59" s="481"/>
      <c r="W59" s="481"/>
      <c r="X59" s="481"/>
      <c r="Y59" s="481"/>
      <c r="Z59" s="481"/>
      <c r="AA59" s="481"/>
      <c r="AB59" s="481"/>
      <c r="AC59" s="563"/>
      <c r="AD59" s="37"/>
      <c r="AE59" s="37"/>
      <c r="AF59" s="564"/>
      <c r="AG59" s="564"/>
      <c r="AH59" s="564"/>
      <c r="AI59" s="564"/>
      <c r="AJ59" s="564"/>
      <c r="AK59" s="564"/>
      <c r="AL59" s="564"/>
      <c r="AM59" s="37"/>
      <c r="AN59" s="38"/>
    </row>
    <row r="60" spans="2:41" ht="21" customHeight="1" x14ac:dyDescent="0.15">
      <c r="B60" s="583">
        <v>12</v>
      </c>
      <c r="C60" s="584"/>
      <c r="D60" s="585"/>
      <c r="E60" s="586"/>
      <c r="F60" s="587" t="s">
        <v>61</v>
      </c>
      <c r="G60" s="587"/>
      <c r="H60" s="587"/>
      <c r="I60" s="587"/>
      <c r="J60" s="587"/>
      <c r="K60" s="587"/>
      <c r="L60" s="587"/>
      <c r="M60" s="587"/>
      <c r="N60" s="568"/>
      <c r="O60" s="569"/>
      <c r="P60" s="570"/>
      <c r="Q60" s="579"/>
      <c r="R60" s="579"/>
      <c r="S60" s="579"/>
      <c r="T60" s="579"/>
      <c r="U60" s="579"/>
      <c r="V60" s="579"/>
      <c r="W60" s="579"/>
      <c r="X60" s="579"/>
      <c r="Y60" s="579"/>
      <c r="Z60" s="579"/>
      <c r="AA60" s="579"/>
      <c r="AB60" s="579"/>
      <c r="AC60" s="580"/>
      <c r="AD60" s="180"/>
      <c r="AE60" s="133"/>
      <c r="AF60" s="565"/>
      <c r="AG60" s="565"/>
      <c r="AH60" s="565"/>
      <c r="AI60" s="565"/>
      <c r="AJ60" s="565"/>
      <c r="AK60" s="565"/>
      <c r="AL60" s="565"/>
      <c r="AM60" s="133"/>
      <c r="AN60" s="200"/>
      <c r="AO60" s="173"/>
    </row>
    <row r="61" spans="2:41" ht="30" customHeight="1" x14ac:dyDescent="0.15">
      <c r="B61" s="173"/>
      <c r="C61" s="173"/>
      <c r="D61" s="173"/>
      <c r="E61" s="173"/>
      <c r="F61" s="173"/>
      <c r="G61" s="173"/>
      <c r="H61" s="173"/>
      <c r="I61" s="173"/>
      <c r="J61" s="173"/>
      <c r="K61" s="173"/>
      <c r="L61" s="173"/>
      <c r="M61" s="173"/>
      <c r="N61" s="173"/>
      <c r="O61" s="173"/>
      <c r="P61" s="173"/>
      <c r="Q61" s="173"/>
      <c r="R61" s="173"/>
      <c r="S61" s="173"/>
      <c r="T61" s="173"/>
      <c r="U61" s="173"/>
      <c r="V61" s="173"/>
    </row>
    <row r="62" spans="2:41" ht="21" customHeight="1" x14ac:dyDescent="0.15">
      <c r="B62" s="6" t="s">
        <v>1</v>
      </c>
      <c r="M62" s="324" t="s">
        <v>170</v>
      </c>
    </row>
    <row r="63" spans="2:41" ht="60" customHeight="1" x14ac:dyDescent="0.15">
      <c r="B63" s="548"/>
      <c r="C63" s="549"/>
      <c r="D63" s="549"/>
      <c r="E63" s="549"/>
      <c r="F63" s="549"/>
      <c r="G63" s="549"/>
      <c r="H63" s="549"/>
      <c r="I63" s="549"/>
      <c r="J63" s="549"/>
      <c r="K63" s="549"/>
      <c r="L63" s="549"/>
      <c r="M63" s="549"/>
      <c r="N63" s="549"/>
      <c r="O63" s="549"/>
      <c r="P63" s="549"/>
      <c r="Q63" s="549"/>
      <c r="R63" s="549"/>
      <c r="S63" s="549"/>
      <c r="T63" s="549"/>
      <c r="U63" s="549"/>
      <c r="V63" s="549"/>
      <c r="W63" s="549"/>
      <c r="X63" s="549"/>
      <c r="Y63" s="549"/>
      <c r="Z63" s="549"/>
      <c r="AA63" s="549"/>
      <c r="AB63" s="549"/>
      <c r="AC63" s="550"/>
    </row>
    <row r="64" spans="2:41" ht="21" customHeight="1" thickBot="1" x14ac:dyDescent="0.2">
      <c r="B64" s="173"/>
      <c r="C64" s="173"/>
      <c r="D64" s="173"/>
      <c r="E64" s="173"/>
      <c r="F64" s="173"/>
      <c r="G64" s="173"/>
      <c r="H64" s="173"/>
      <c r="I64" s="173"/>
      <c r="J64" s="173"/>
      <c r="K64" s="173"/>
      <c r="L64" s="173"/>
      <c r="M64" s="173"/>
      <c r="N64" s="173"/>
      <c r="O64" s="173"/>
      <c r="P64" s="173"/>
      <c r="Q64" s="173"/>
      <c r="R64" s="173"/>
      <c r="S64" s="173"/>
      <c r="T64" s="173"/>
      <c r="U64" s="173"/>
      <c r="V64" s="173"/>
    </row>
    <row r="65" spans="1:57" ht="21" customHeight="1" thickBot="1" x14ac:dyDescent="0.2">
      <c r="B65" s="551" t="s">
        <v>234</v>
      </c>
      <c r="C65" s="552"/>
      <c r="D65" s="552"/>
      <c r="E65" s="552"/>
      <c r="F65" s="552"/>
      <c r="G65" s="553"/>
      <c r="U65" s="173"/>
      <c r="V65" s="173"/>
    </row>
    <row r="66" spans="1:57" ht="21" customHeight="1" x14ac:dyDescent="0.15">
      <c r="B66" s="173"/>
      <c r="C66" s="173"/>
      <c r="D66" s="173"/>
      <c r="E66" s="173"/>
      <c r="F66" s="173"/>
      <c r="G66" s="173"/>
      <c r="H66" s="173"/>
      <c r="I66" s="173"/>
      <c r="J66" s="173"/>
      <c r="K66" s="173"/>
      <c r="L66" s="173"/>
      <c r="M66" s="173"/>
      <c r="N66" s="173"/>
      <c r="O66" s="173"/>
      <c r="P66" s="173"/>
      <c r="Q66" s="173"/>
      <c r="R66" s="173"/>
      <c r="S66" s="173"/>
      <c r="T66" s="173"/>
      <c r="U66" s="106"/>
      <c r="V66" s="106"/>
      <c r="W66" s="106"/>
      <c r="X66" s="106"/>
      <c r="Y66" s="106"/>
      <c r="Z66" s="106"/>
      <c r="AA66" s="106"/>
      <c r="AB66" s="106"/>
      <c r="AC66" s="106"/>
      <c r="AD66" s="106"/>
      <c r="AE66" s="106"/>
      <c r="AF66" s="106"/>
      <c r="AG66" s="106"/>
      <c r="AH66" s="106"/>
      <c r="AI66" s="106"/>
      <c r="AJ66" s="106"/>
      <c r="AK66" s="106"/>
      <c r="AL66" s="106"/>
      <c r="AM66" s="106"/>
    </row>
    <row r="67" spans="1:57" ht="21" customHeight="1" x14ac:dyDescent="0.15">
      <c r="A67" s="22"/>
      <c r="B67" s="22" t="s">
        <v>399</v>
      </c>
      <c r="C67" s="22"/>
      <c r="D67" s="22"/>
      <c r="E67" s="22"/>
      <c r="F67" s="22"/>
      <c r="G67" s="22"/>
      <c r="H67" s="22"/>
      <c r="I67" s="206" t="s">
        <v>472</v>
      </c>
      <c r="J67" s="22"/>
      <c r="K67" s="22"/>
      <c r="L67" s="22"/>
      <c r="M67" s="22"/>
      <c r="N67" s="22"/>
      <c r="O67" s="22"/>
      <c r="P67" s="22"/>
      <c r="Q67" s="22"/>
      <c r="R67" s="22"/>
      <c r="S67" s="22"/>
      <c r="T67" s="22"/>
      <c r="U67" s="22"/>
      <c r="V67" s="22"/>
      <c r="W67" s="22"/>
      <c r="X67" s="22"/>
      <c r="Y67" s="22"/>
      <c r="Z67" s="22"/>
      <c r="AA67" s="22"/>
      <c r="AB67" s="22"/>
      <c r="AC67" s="207" t="s">
        <v>286</v>
      </c>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row>
    <row r="68" spans="1:57" ht="30" customHeight="1" x14ac:dyDescent="0.15">
      <c r="B68" s="535" t="s">
        <v>284</v>
      </c>
      <c r="C68" s="535"/>
      <c r="D68" s="535"/>
      <c r="E68" s="535"/>
      <c r="F68" s="544" t="s">
        <v>256</v>
      </c>
      <c r="G68" s="544"/>
      <c r="H68" s="544"/>
      <c r="I68" s="544"/>
      <c r="J68" s="544"/>
      <c r="K68" s="544"/>
      <c r="L68" s="544" t="s">
        <v>169</v>
      </c>
      <c r="M68" s="544"/>
      <c r="N68" s="544"/>
      <c r="O68" s="544"/>
      <c r="P68" s="544"/>
      <c r="Q68" s="544"/>
      <c r="R68" s="544" t="s">
        <v>176</v>
      </c>
      <c r="S68" s="544"/>
      <c r="T68" s="544"/>
      <c r="U68" s="544"/>
      <c r="V68" s="544"/>
      <c r="W68" s="544"/>
      <c r="X68" s="535" t="s">
        <v>285</v>
      </c>
      <c r="Y68" s="535"/>
      <c r="Z68" s="535"/>
      <c r="AA68" s="535"/>
      <c r="AB68" s="535"/>
      <c r="AC68" s="535"/>
      <c r="AD68" s="106"/>
      <c r="AE68" s="106"/>
      <c r="AF68" s="106"/>
      <c r="AG68" s="106"/>
      <c r="AH68" s="106"/>
      <c r="AI68" s="106"/>
      <c r="AJ68" s="106"/>
      <c r="AK68" s="106"/>
      <c r="AL68" s="106"/>
      <c r="AM68" s="106"/>
      <c r="AN68" s="106"/>
      <c r="AO68" s="106"/>
      <c r="AP68" s="106"/>
      <c r="AQ68" s="106"/>
      <c r="AR68" s="106"/>
      <c r="AS68" s="106"/>
      <c r="AT68" s="106"/>
      <c r="AU68" s="106"/>
      <c r="AV68" s="106"/>
    </row>
    <row r="69" spans="1:57" ht="30" customHeight="1" x14ac:dyDescent="0.15">
      <c r="B69" s="555" t="s">
        <v>171</v>
      </c>
      <c r="C69" s="555"/>
      <c r="D69" s="555"/>
      <c r="E69" s="556"/>
      <c r="F69" s="545"/>
      <c r="G69" s="545"/>
      <c r="H69" s="545"/>
      <c r="I69" s="545"/>
      <c r="J69" s="545"/>
      <c r="K69" s="545"/>
      <c r="L69" s="558"/>
      <c r="M69" s="558"/>
      <c r="N69" s="558"/>
      <c r="O69" s="558"/>
      <c r="P69" s="558"/>
      <c r="Q69" s="558"/>
      <c r="R69" s="545"/>
      <c r="S69" s="545"/>
      <c r="T69" s="545"/>
      <c r="U69" s="545"/>
      <c r="V69" s="545"/>
      <c r="W69" s="545"/>
      <c r="X69" s="542">
        <f>F69+L69-R69</f>
        <v>0</v>
      </c>
      <c r="Y69" s="543"/>
      <c r="Z69" s="543"/>
      <c r="AA69" s="543"/>
      <c r="AB69" s="543"/>
      <c r="AC69" s="543"/>
      <c r="AD69" s="106"/>
      <c r="AE69" s="106"/>
      <c r="AF69" s="106"/>
      <c r="AG69" s="106"/>
      <c r="AH69" s="106"/>
      <c r="AI69" s="106"/>
      <c r="AJ69" s="106"/>
      <c r="AK69" s="106"/>
      <c r="AL69" s="106"/>
      <c r="AM69" s="106"/>
      <c r="AN69" s="106"/>
      <c r="AO69" s="106"/>
      <c r="AP69" s="106"/>
      <c r="AQ69" s="106"/>
      <c r="AR69" s="106"/>
      <c r="AS69" s="106"/>
      <c r="AT69" s="106"/>
      <c r="AU69" s="106"/>
      <c r="AV69" s="106"/>
    </row>
    <row r="70" spans="1:57" ht="30" customHeight="1" x14ac:dyDescent="0.15">
      <c r="B70" s="555" t="s">
        <v>142</v>
      </c>
      <c r="C70" s="555"/>
      <c r="D70" s="555"/>
      <c r="E70" s="556"/>
      <c r="F70" s="545"/>
      <c r="G70" s="545"/>
      <c r="H70" s="545"/>
      <c r="I70" s="545"/>
      <c r="J70" s="545"/>
      <c r="K70" s="545"/>
      <c r="L70" s="558"/>
      <c r="M70" s="558"/>
      <c r="N70" s="558"/>
      <c r="O70" s="558"/>
      <c r="P70" s="558"/>
      <c r="Q70" s="558"/>
      <c r="R70" s="545"/>
      <c r="S70" s="545"/>
      <c r="T70" s="545"/>
      <c r="U70" s="545"/>
      <c r="V70" s="545"/>
      <c r="W70" s="545"/>
      <c r="X70" s="542">
        <f t="shared" ref="X70" si="18">F70+L70-R70</f>
        <v>0</v>
      </c>
      <c r="Y70" s="543"/>
      <c r="Z70" s="543"/>
      <c r="AA70" s="543"/>
      <c r="AB70" s="543"/>
      <c r="AC70" s="543"/>
      <c r="AD70" s="106"/>
      <c r="AE70" s="106"/>
      <c r="AF70" s="106"/>
      <c r="AG70" s="106"/>
      <c r="AH70" s="106"/>
      <c r="AI70" s="106"/>
      <c r="AJ70" s="106"/>
      <c r="AK70" s="106"/>
      <c r="AL70" s="106"/>
      <c r="AM70" s="106"/>
      <c r="AN70" s="106"/>
      <c r="AO70" s="106"/>
      <c r="AP70" s="106"/>
      <c r="AQ70" s="106"/>
      <c r="AR70" s="106"/>
      <c r="AS70" s="106"/>
      <c r="AT70" s="106"/>
      <c r="AU70" s="106"/>
      <c r="AV70" s="106"/>
    </row>
    <row r="71" spans="1:57" ht="30" customHeight="1" x14ac:dyDescent="0.15">
      <c r="B71" s="554" t="s">
        <v>172</v>
      </c>
      <c r="C71" s="554"/>
      <c r="D71" s="554"/>
      <c r="E71" s="554"/>
      <c r="F71" s="557"/>
      <c r="G71" s="557"/>
      <c r="H71" s="557"/>
      <c r="I71" s="557"/>
      <c r="J71" s="557"/>
      <c r="K71" s="557"/>
      <c r="L71" s="559"/>
      <c r="M71" s="559"/>
      <c r="N71" s="559"/>
      <c r="O71" s="559"/>
      <c r="P71" s="559"/>
      <c r="Q71" s="559"/>
      <c r="R71" s="546"/>
      <c r="S71" s="546"/>
      <c r="T71" s="546"/>
      <c r="U71" s="546"/>
      <c r="V71" s="546"/>
      <c r="W71" s="546"/>
      <c r="X71" s="542">
        <f>F71+L71-R71</f>
        <v>0</v>
      </c>
      <c r="Y71" s="543"/>
      <c r="Z71" s="543"/>
      <c r="AA71" s="543"/>
      <c r="AB71" s="543"/>
      <c r="AC71" s="543"/>
      <c r="AD71" s="106"/>
      <c r="AE71" s="106"/>
      <c r="AF71" s="106"/>
      <c r="AG71" s="106"/>
      <c r="AH71" s="106"/>
      <c r="AI71" s="106"/>
      <c r="AJ71" s="106"/>
      <c r="AK71" s="106"/>
      <c r="AL71" s="106"/>
      <c r="AM71" s="106"/>
      <c r="AN71" s="106"/>
      <c r="AO71" s="106"/>
      <c r="AP71" s="106"/>
      <c r="AQ71" s="106"/>
      <c r="AR71" s="106"/>
      <c r="AS71" s="106"/>
      <c r="AT71" s="106"/>
      <c r="AU71" s="106"/>
      <c r="AV71" s="106"/>
    </row>
    <row r="72" spans="1:57" ht="30" customHeight="1" x14ac:dyDescent="0.15">
      <c r="B72" s="554" t="s">
        <v>173</v>
      </c>
      <c r="C72" s="554"/>
      <c r="D72" s="554"/>
      <c r="E72" s="554"/>
      <c r="F72" s="540"/>
      <c r="G72" s="540"/>
      <c r="H72" s="540"/>
      <c r="I72" s="540"/>
      <c r="J72" s="540"/>
      <c r="K72" s="540"/>
      <c r="L72" s="543"/>
      <c r="M72" s="543"/>
      <c r="N72" s="543"/>
      <c r="O72" s="543"/>
      <c r="P72" s="543"/>
      <c r="Q72" s="543"/>
      <c r="R72" s="547"/>
      <c r="S72" s="547"/>
      <c r="T72" s="547"/>
      <c r="U72" s="547"/>
      <c r="V72" s="547"/>
      <c r="W72" s="547"/>
      <c r="X72" s="542">
        <f t="shared" ref="X72:X75" si="19">F72+L72-R72</f>
        <v>0</v>
      </c>
      <c r="Y72" s="543"/>
      <c r="Z72" s="543"/>
      <c r="AA72" s="543"/>
      <c r="AB72" s="543"/>
      <c r="AC72" s="543"/>
      <c r="AD72" s="106"/>
      <c r="AE72" s="106"/>
      <c r="AF72" s="106"/>
      <c r="AG72" s="106"/>
      <c r="AH72" s="106"/>
      <c r="AI72" s="106"/>
      <c r="AJ72" s="106"/>
      <c r="AK72" s="106"/>
      <c r="AL72" s="106"/>
      <c r="AM72" s="106"/>
      <c r="AN72" s="106"/>
      <c r="AO72" s="106"/>
      <c r="AP72" s="106"/>
      <c r="AQ72" s="106"/>
      <c r="AR72" s="106"/>
      <c r="AS72" s="106"/>
      <c r="AT72" s="106"/>
      <c r="AU72" s="106"/>
      <c r="AV72" s="106"/>
    </row>
    <row r="73" spans="1:57" ht="30" customHeight="1" x14ac:dyDescent="0.15">
      <c r="B73" s="554" t="s">
        <v>174</v>
      </c>
      <c r="C73" s="554"/>
      <c r="D73" s="554"/>
      <c r="E73" s="554"/>
      <c r="F73" s="540">
        <f>SUM(F69:K72)</f>
        <v>0</v>
      </c>
      <c r="G73" s="540"/>
      <c r="H73" s="540"/>
      <c r="I73" s="540"/>
      <c r="J73" s="540"/>
      <c r="K73" s="540"/>
      <c r="L73" s="543">
        <f t="shared" ref="L73" si="20">SUM(L69:Q72)</f>
        <v>0</v>
      </c>
      <c r="M73" s="543"/>
      <c r="N73" s="543"/>
      <c r="O73" s="543"/>
      <c r="P73" s="543"/>
      <c r="Q73" s="543"/>
      <c r="R73" s="540">
        <f t="shared" ref="R73" si="21">SUM(R69:W72)</f>
        <v>0</v>
      </c>
      <c r="S73" s="540"/>
      <c r="T73" s="540"/>
      <c r="U73" s="540"/>
      <c r="V73" s="540"/>
      <c r="W73" s="540"/>
      <c r="X73" s="543">
        <f t="shared" si="19"/>
        <v>0</v>
      </c>
      <c r="Y73" s="543"/>
      <c r="Z73" s="543"/>
      <c r="AA73" s="543"/>
      <c r="AB73" s="543"/>
      <c r="AC73" s="543"/>
      <c r="AD73" s="106"/>
      <c r="AE73" s="106"/>
      <c r="AF73" s="106"/>
      <c r="AG73" s="106"/>
      <c r="AH73" s="106"/>
      <c r="AI73" s="106"/>
      <c r="AJ73" s="106"/>
      <c r="AK73" s="106"/>
      <c r="AL73" s="106"/>
      <c r="AM73" s="106"/>
      <c r="AN73" s="106"/>
      <c r="AO73" s="106"/>
      <c r="AP73" s="106"/>
      <c r="AQ73" s="106"/>
      <c r="AR73" s="106"/>
      <c r="AS73" s="106"/>
      <c r="AT73" s="106"/>
      <c r="AU73" s="106"/>
      <c r="AV73" s="106"/>
    </row>
    <row r="74" spans="1:57" ht="30" customHeight="1" x14ac:dyDescent="0.15">
      <c r="B74" s="554" t="s">
        <v>175</v>
      </c>
      <c r="C74" s="554"/>
      <c r="D74" s="554"/>
      <c r="E74" s="554"/>
      <c r="F74" s="540"/>
      <c r="G74" s="540"/>
      <c r="H74" s="540"/>
      <c r="I74" s="540"/>
      <c r="J74" s="540"/>
      <c r="K74" s="540"/>
      <c r="L74" s="543"/>
      <c r="M74" s="543"/>
      <c r="N74" s="543"/>
      <c r="O74" s="543"/>
      <c r="P74" s="543"/>
      <c r="Q74" s="543"/>
      <c r="R74" s="540">
        <f>SUM(S73:T74)</f>
        <v>0</v>
      </c>
      <c r="S74" s="540"/>
      <c r="T74" s="540"/>
      <c r="U74" s="540"/>
      <c r="V74" s="540"/>
      <c r="W74" s="540"/>
      <c r="X74" s="542">
        <f t="shared" si="19"/>
        <v>0</v>
      </c>
      <c r="Y74" s="543"/>
      <c r="Z74" s="543"/>
      <c r="AA74" s="543"/>
      <c r="AB74" s="543"/>
      <c r="AC74" s="543"/>
      <c r="AD74" s="106"/>
      <c r="AE74" s="106"/>
      <c r="AF74" s="106"/>
      <c r="AG74" s="106"/>
      <c r="AH74" s="106"/>
      <c r="AI74" s="106"/>
      <c r="AJ74" s="106"/>
      <c r="AK74" s="106"/>
      <c r="AL74" s="106"/>
      <c r="AM74" s="106"/>
      <c r="AN74" s="106"/>
      <c r="AO74" s="106"/>
      <c r="AP74" s="106"/>
      <c r="AQ74" s="106"/>
      <c r="AR74" s="106"/>
      <c r="AS74" s="106"/>
      <c r="AT74" s="106"/>
      <c r="AU74" s="106"/>
      <c r="AV74" s="106"/>
    </row>
    <row r="75" spans="1:57" ht="30" customHeight="1" x14ac:dyDescent="0.15">
      <c r="B75" s="554" t="s">
        <v>177</v>
      </c>
      <c r="C75" s="554"/>
      <c r="D75" s="554"/>
      <c r="E75" s="554"/>
      <c r="F75" s="541">
        <f>SUM(F73:K74)</f>
        <v>0</v>
      </c>
      <c r="G75" s="541"/>
      <c r="H75" s="541"/>
      <c r="I75" s="541"/>
      <c r="J75" s="541"/>
      <c r="K75" s="541"/>
      <c r="L75" s="541">
        <f t="shared" ref="L75" si="22">SUM(L73:Q74)</f>
        <v>0</v>
      </c>
      <c r="M75" s="541"/>
      <c r="N75" s="541"/>
      <c r="O75" s="541"/>
      <c r="P75" s="541"/>
      <c r="Q75" s="541"/>
      <c r="R75" s="541">
        <f t="shared" ref="R75" si="23">SUM(R73:W74)</f>
        <v>0</v>
      </c>
      <c r="S75" s="541"/>
      <c r="T75" s="541"/>
      <c r="U75" s="541"/>
      <c r="V75" s="541"/>
      <c r="W75" s="541"/>
      <c r="X75" s="543">
        <f t="shared" si="19"/>
        <v>0</v>
      </c>
      <c r="Y75" s="543"/>
      <c r="Z75" s="543"/>
      <c r="AA75" s="543"/>
      <c r="AB75" s="543"/>
      <c r="AC75" s="543"/>
      <c r="AD75" s="106"/>
      <c r="AE75" s="106"/>
      <c r="AF75" s="106"/>
      <c r="AG75" s="22"/>
      <c r="AH75" s="22"/>
      <c r="AI75" s="106"/>
      <c r="AJ75" s="106"/>
      <c r="AK75" s="106"/>
      <c r="AL75" s="106"/>
      <c r="AM75" s="106"/>
      <c r="AN75" s="106"/>
      <c r="AO75" s="106"/>
      <c r="AP75" s="106"/>
      <c r="AQ75" s="106"/>
      <c r="AR75" s="106"/>
      <c r="AS75" s="106"/>
      <c r="AT75" s="106"/>
      <c r="AU75" s="106"/>
      <c r="AV75" s="106"/>
      <c r="AW75" s="106"/>
      <c r="AX75" s="106"/>
      <c r="AY75" s="106"/>
    </row>
    <row r="76" spans="1:57" ht="30" customHeight="1" x14ac:dyDescent="0.15">
      <c r="B76" s="22"/>
      <c r="C76" s="22"/>
      <c r="D76" s="22"/>
      <c r="E76" s="22"/>
      <c r="F76" s="22"/>
      <c r="G76" s="22"/>
      <c r="H76" s="22"/>
      <c r="I76" s="22"/>
      <c r="J76" s="22"/>
      <c r="K76" s="22"/>
      <c r="L76" s="22"/>
      <c r="M76" s="22"/>
      <c r="N76" s="22"/>
      <c r="O76" s="22"/>
      <c r="P76" s="22"/>
      <c r="Q76" s="22"/>
      <c r="R76" s="22"/>
      <c r="S76" s="22"/>
      <c r="T76" s="22"/>
      <c r="U76" s="22"/>
      <c r="V76" s="22"/>
      <c r="W76" s="106"/>
      <c r="X76" s="106"/>
      <c r="Y76" s="106"/>
      <c r="Z76" s="106"/>
      <c r="AA76" s="106"/>
      <c r="AB76" s="106"/>
      <c r="AC76" s="106"/>
      <c r="AD76" s="106"/>
      <c r="AE76" s="106"/>
      <c r="AF76" s="106"/>
      <c r="AG76" s="106"/>
      <c r="AH76" s="106"/>
      <c r="AI76" s="106"/>
      <c r="AJ76" s="106"/>
      <c r="AK76" s="106"/>
      <c r="AL76" s="106"/>
      <c r="AM76" s="106"/>
    </row>
    <row r="77" spans="1:57" ht="21" customHeight="1" x14ac:dyDescent="0.15">
      <c r="B77" s="208" t="s">
        <v>287</v>
      </c>
      <c r="C77" s="22"/>
      <c r="D77" s="22"/>
      <c r="E77" s="324" t="s">
        <v>170</v>
      </c>
      <c r="F77" s="22"/>
      <c r="G77" s="22"/>
      <c r="H77" s="22"/>
      <c r="I77" s="22"/>
      <c r="J77" s="22"/>
      <c r="K77" s="22"/>
      <c r="L77" s="22"/>
      <c r="M77" s="22"/>
      <c r="N77" s="22"/>
      <c r="O77" s="22"/>
      <c r="P77" s="22"/>
      <c r="Q77" s="22"/>
      <c r="R77" s="22"/>
      <c r="S77" s="22"/>
      <c r="T77" s="22"/>
      <c r="U77" s="106"/>
      <c r="V77" s="106"/>
      <c r="W77" s="106"/>
      <c r="X77" s="106"/>
      <c r="Y77" s="106"/>
      <c r="Z77" s="106"/>
      <c r="AA77" s="106"/>
      <c r="AB77" s="106"/>
      <c r="AC77" s="106"/>
      <c r="AD77" s="106"/>
      <c r="AE77" s="106"/>
      <c r="AF77" s="106"/>
      <c r="AG77" s="106"/>
      <c r="AH77" s="106"/>
      <c r="AI77" s="106"/>
      <c r="AJ77" s="106"/>
      <c r="AK77" s="106"/>
      <c r="AL77" s="106"/>
      <c r="AM77" s="106"/>
    </row>
    <row r="78" spans="1:57" ht="21" customHeight="1" x14ac:dyDescent="0.15">
      <c r="B78" s="533" t="s">
        <v>288</v>
      </c>
      <c r="C78" s="533"/>
      <c r="D78" s="534"/>
      <c r="E78" s="534"/>
      <c r="F78" s="534"/>
      <c r="G78" s="534"/>
      <c r="H78" s="527" t="s">
        <v>290</v>
      </c>
      <c r="I78" s="527"/>
      <c r="J78" s="527"/>
      <c r="K78" s="527"/>
      <c r="L78" s="527"/>
      <c r="M78" s="527"/>
      <c r="N78" s="527"/>
      <c r="O78" s="527"/>
      <c r="P78" s="527"/>
      <c r="Q78" s="527"/>
      <c r="R78" s="527"/>
      <c r="S78" s="527"/>
      <c r="T78" s="527"/>
      <c r="U78" s="535" t="s">
        <v>17</v>
      </c>
      <c r="V78" s="535"/>
      <c r="W78" s="535"/>
      <c r="X78" s="535"/>
      <c r="Y78" s="535"/>
      <c r="Z78" s="535"/>
      <c r="AA78" s="526" t="s">
        <v>137</v>
      </c>
      <c r="AB78" s="527"/>
      <c r="AC78" s="527"/>
      <c r="AD78" s="527"/>
      <c r="AE78" s="527"/>
      <c r="AF78" s="528"/>
      <c r="AG78" s="526" t="s">
        <v>94</v>
      </c>
      <c r="AH78" s="527"/>
      <c r="AI78" s="527"/>
      <c r="AJ78" s="527"/>
      <c r="AK78" s="527"/>
      <c r="AL78" s="527"/>
      <c r="AM78" s="528"/>
      <c r="AN78" s="106"/>
      <c r="AO78" s="106"/>
      <c r="AP78" s="106"/>
      <c r="AQ78" s="106"/>
      <c r="AR78" s="106"/>
      <c r="AS78" s="106"/>
      <c r="AT78" s="106"/>
      <c r="AU78" s="106"/>
      <c r="AV78" s="106"/>
      <c r="AW78" s="106"/>
      <c r="AX78" s="106"/>
      <c r="AY78" s="106"/>
      <c r="AZ78" s="106"/>
      <c r="BA78" s="106"/>
      <c r="BB78" s="106"/>
      <c r="BC78" s="106"/>
      <c r="BD78" s="106"/>
      <c r="BE78" s="106"/>
    </row>
    <row r="79" spans="1:57" s="22" customFormat="1" ht="21" customHeight="1" x14ac:dyDescent="0.15">
      <c r="A79" s="6"/>
      <c r="B79" s="533"/>
      <c r="C79" s="533"/>
      <c r="D79" s="534"/>
      <c r="E79" s="534"/>
      <c r="F79" s="534"/>
      <c r="G79" s="534"/>
      <c r="H79" s="530"/>
      <c r="I79" s="530"/>
      <c r="J79" s="530"/>
      <c r="K79" s="530"/>
      <c r="L79" s="530"/>
      <c r="M79" s="530"/>
      <c r="N79" s="530"/>
      <c r="O79" s="530"/>
      <c r="P79" s="530"/>
      <c r="Q79" s="530"/>
      <c r="R79" s="530"/>
      <c r="S79" s="530"/>
      <c r="T79" s="530"/>
      <c r="U79" s="330"/>
      <c r="V79" s="330" t="s">
        <v>95</v>
      </c>
      <c r="W79" s="330"/>
      <c r="X79" s="536" t="s">
        <v>96</v>
      </c>
      <c r="Y79" s="536"/>
      <c r="Z79" s="536"/>
      <c r="AA79" s="529"/>
      <c r="AB79" s="530"/>
      <c r="AC79" s="530"/>
      <c r="AD79" s="530"/>
      <c r="AE79" s="530"/>
      <c r="AF79" s="531"/>
      <c r="AG79" s="529"/>
      <c r="AH79" s="530"/>
      <c r="AI79" s="530"/>
      <c r="AJ79" s="530"/>
      <c r="AK79" s="530"/>
      <c r="AL79" s="530"/>
      <c r="AM79" s="531"/>
      <c r="AN79" s="106"/>
      <c r="AO79" s="106"/>
      <c r="AP79" s="106"/>
      <c r="AQ79" s="106"/>
      <c r="AR79" s="106"/>
      <c r="AS79" s="106"/>
      <c r="AT79" s="106"/>
      <c r="AU79" s="106"/>
      <c r="AV79" s="106"/>
      <c r="AW79" s="106"/>
      <c r="AX79" s="106"/>
      <c r="AY79" s="106"/>
      <c r="AZ79" s="106"/>
      <c r="BA79" s="106"/>
      <c r="BB79" s="106"/>
      <c r="BC79" s="106"/>
      <c r="BD79" s="106"/>
      <c r="BE79" s="106"/>
    </row>
    <row r="80" spans="1:57" ht="30" customHeight="1" x14ac:dyDescent="0.15">
      <c r="B80" s="533"/>
      <c r="C80" s="533"/>
      <c r="D80" s="535" t="s">
        <v>89</v>
      </c>
      <c r="E80" s="535"/>
      <c r="F80" s="535"/>
      <c r="G80" s="537"/>
      <c r="H80" s="538"/>
      <c r="I80" s="538"/>
      <c r="J80" s="538"/>
      <c r="K80" s="538"/>
      <c r="L80" s="538"/>
      <c r="M80" s="538"/>
      <c r="N80" s="538"/>
      <c r="O80" s="538"/>
      <c r="P80" s="538"/>
      <c r="Q80" s="538"/>
      <c r="R80" s="538"/>
      <c r="S80" s="538"/>
      <c r="T80" s="538"/>
      <c r="U80" s="539"/>
      <c r="V80" s="539"/>
      <c r="W80" s="539"/>
      <c r="X80" s="539"/>
      <c r="Y80" s="539"/>
      <c r="Z80" s="539"/>
      <c r="AA80" s="539"/>
      <c r="AB80" s="539"/>
      <c r="AC80" s="539"/>
      <c r="AD80" s="539"/>
      <c r="AE80" s="539"/>
      <c r="AF80" s="539"/>
      <c r="AG80" s="532"/>
      <c r="AH80" s="532"/>
      <c r="AI80" s="532"/>
      <c r="AJ80" s="532"/>
      <c r="AK80" s="532"/>
      <c r="AL80" s="532"/>
      <c r="AM80" s="532"/>
      <c r="AN80" s="106"/>
      <c r="AO80" s="106"/>
      <c r="AP80" s="106"/>
      <c r="AQ80" s="106"/>
      <c r="AR80" s="106"/>
      <c r="AS80" s="106"/>
      <c r="AT80" s="106"/>
      <c r="AU80" s="106"/>
      <c r="AV80" s="106"/>
      <c r="AW80" s="106"/>
      <c r="AX80" s="106"/>
      <c r="AY80" s="106"/>
      <c r="AZ80" s="106"/>
      <c r="BA80" s="106"/>
      <c r="BB80" s="106"/>
      <c r="BC80" s="106"/>
      <c r="BD80" s="106"/>
      <c r="BE80" s="106"/>
    </row>
    <row r="81" spans="2:59" ht="18" customHeight="1" x14ac:dyDescent="0.15">
      <c r="B81" s="173"/>
      <c r="C81" s="173"/>
      <c r="D81" s="173"/>
      <c r="E81" s="173"/>
      <c r="F81" s="173"/>
      <c r="G81" s="173"/>
      <c r="H81" s="173"/>
      <c r="I81" s="173"/>
      <c r="J81" s="173"/>
      <c r="K81" s="173"/>
      <c r="L81" s="173"/>
      <c r="M81" s="173"/>
      <c r="N81" s="173"/>
      <c r="O81" s="173"/>
      <c r="P81" s="173"/>
      <c r="Q81" s="173"/>
      <c r="R81" s="173"/>
      <c r="S81" s="173"/>
      <c r="T81" s="173"/>
      <c r="U81" s="106"/>
      <c r="V81" s="106"/>
      <c r="W81" s="106"/>
      <c r="X81" s="106"/>
      <c r="Y81" s="106"/>
      <c r="Z81" s="106"/>
      <c r="AA81" s="106"/>
      <c r="AB81" s="106"/>
      <c r="AC81" s="106"/>
      <c r="AD81" s="106"/>
      <c r="AE81" s="106"/>
      <c r="AF81" s="106"/>
      <c r="AG81" s="106"/>
      <c r="AH81" s="106"/>
      <c r="AI81" s="106"/>
      <c r="AJ81" s="106"/>
      <c r="AK81" s="106"/>
      <c r="AL81" s="106"/>
      <c r="AM81" s="106"/>
    </row>
    <row r="82" spans="2:59" ht="21" customHeight="1" x14ac:dyDescent="0.15">
      <c r="B82" s="533" t="s">
        <v>291</v>
      </c>
      <c r="C82" s="533"/>
      <c r="D82" s="534"/>
      <c r="E82" s="534"/>
      <c r="F82" s="534"/>
      <c r="G82" s="534"/>
      <c r="H82" s="527" t="s">
        <v>290</v>
      </c>
      <c r="I82" s="527"/>
      <c r="J82" s="527"/>
      <c r="K82" s="527"/>
      <c r="L82" s="527"/>
      <c r="M82" s="527"/>
      <c r="N82" s="527"/>
      <c r="O82" s="527"/>
      <c r="P82" s="527"/>
      <c r="Q82" s="527"/>
      <c r="R82" s="527"/>
      <c r="S82" s="527"/>
      <c r="T82" s="527"/>
      <c r="U82" s="535" t="s">
        <v>17</v>
      </c>
      <c r="V82" s="535"/>
      <c r="W82" s="535"/>
      <c r="X82" s="535"/>
      <c r="Y82" s="535"/>
      <c r="Z82" s="535"/>
      <c r="AA82" s="526" t="s">
        <v>137</v>
      </c>
      <c r="AB82" s="527"/>
      <c r="AC82" s="527"/>
      <c r="AD82" s="527"/>
      <c r="AE82" s="527"/>
      <c r="AF82" s="528"/>
      <c r="AG82" s="526" t="s">
        <v>94</v>
      </c>
      <c r="AH82" s="527"/>
      <c r="AI82" s="527"/>
      <c r="AJ82" s="527"/>
      <c r="AK82" s="527"/>
      <c r="AL82" s="527"/>
      <c r="AM82" s="528"/>
      <c r="AN82" s="106"/>
      <c r="AO82" s="106"/>
      <c r="AP82" s="106"/>
      <c r="AQ82" s="106"/>
      <c r="AR82" s="106"/>
      <c r="AS82" s="106"/>
      <c r="AT82" s="106"/>
      <c r="AU82" s="106"/>
      <c r="AV82" s="106"/>
      <c r="AW82" s="106"/>
      <c r="AX82" s="106"/>
      <c r="AY82" s="106"/>
      <c r="AZ82" s="106"/>
      <c r="BA82" s="106"/>
      <c r="BB82" s="106"/>
      <c r="BC82" s="106"/>
      <c r="BD82" s="106"/>
      <c r="BE82" s="106"/>
    </row>
    <row r="83" spans="2:59" ht="21" customHeight="1" x14ac:dyDescent="0.15">
      <c r="B83" s="533"/>
      <c r="C83" s="533"/>
      <c r="D83" s="534"/>
      <c r="E83" s="534"/>
      <c r="F83" s="534"/>
      <c r="G83" s="534"/>
      <c r="H83" s="530"/>
      <c r="I83" s="530"/>
      <c r="J83" s="530"/>
      <c r="K83" s="530"/>
      <c r="L83" s="530"/>
      <c r="M83" s="530"/>
      <c r="N83" s="530"/>
      <c r="O83" s="530"/>
      <c r="P83" s="530"/>
      <c r="Q83" s="530"/>
      <c r="R83" s="530"/>
      <c r="S83" s="530"/>
      <c r="T83" s="530"/>
      <c r="U83" s="330"/>
      <c r="V83" s="330" t="s">
        <v>95</v>
      </c>
      <c r="W83" s="330"/>
      <c r="X83" s="536" t="s">
        <v>96</v>
      </c>
      <c r="Y83" s="536"/>
      <c r="Z83" s="536"/>
      <c r="AA83" s="529"/>
      <c r="AB83" s="530"/>
      <c r="AC83" s="530"/>
      <c r="AD83" s="530"/>
      <c r="AE83" s="530"/>
      <c r="AF83" s="531"/>
      <c r="AG83" s="529"/>
      <c r="AH83" s="530"/>
      <c r="AI83" s="530"/>
      <c r="AJ83" s="530"/>
      <c r="AK83" s="530"/>
      <c r="AL83" s="530"/>
      <c r="AM83" s="531"/>
      <c r="AN83" s="106"/>
      <c r="AO83" s="106"/>
      <c r="AP83" s="106"/>
      <c r="AQ83" s="106"/>
      <c r="AR83" s="106"/>
      <c r="AS83" s="106"/>
      <c r="AT83" s="106"/>
      <c r="AU83" s="106"/>
      <c r="AV83" s="106"/>
      <c r="AW83" s="106"/>
      <c r="AX83" s="106"/>
      <c r="AY83" s="106"/>
      <c r="AZ83" s="106"/>
      <c r="BA83" s="106"/>
      <c r="BB83" s="106"/>
      <c r="BC83" s="106"/>
      <c r="BD83" s="106"/>
      <c r="BE83" s="106"/>
    </row>
    <row r="84" spans="2:59" ht="30" customHeight="1" x14ac:dyDescent="0.15">
      <c r="B84" s="533"/>
      <c r="C84" s="533"/>
      <c r="D84" s="535" t="s">
        <v>89</v>
      </c>
      <c r="E84" s="535"/>
      <c r="F84" s="535"/>
      <c r="G84" s="537"/>
      <c r="H84" s="538"/>
      <c r="I84" s="538"/>
      <c r="J84" s="538"/>
      <c r="K84" s="538"/>
      <c r="L84" s="538"/>
      <c r="M84" s="538"/>
      <c r="N84" s="538"/>
      <c r="O84" s="538"/>
      <c r="P84" s="538"/>
      <c r="Q84" s="538"/>
      <c r="R84" s="538"/>
      <c r="S84" s="538"/>
      <c r="T84" s="538"/>
      <c r="U84" s="539"/>
      <c r="V84" s="539"/>
      <c r="W84" s="539"/>
      <c r="X84" s="539"/>
      <c r="Y84" s="539"/>
      <c r="Z84" s="539"/>
      <c r="AA84" s="539"/>
      <c r="AB84" s="539"/>
      <c r="AC84" s="539"/>
      <c r="AD84" s="539"/>
      <c r="AE84" s="539"/>
      <c r="AF84" s="539"/>
      <c r="AG84" s="532"/>
      <c r="AH84" s="532"/>
      <c r="AI84" s="532"/>
      <c r="AJ84" s="532"/>
      <c r="AK84" s="532"/>
      <c r="AL84" s="532"/>
      <c r="AM84" s="532"/>
      <c r="AN84" s="106"/>
      <c r="AO84" s="106"/>
      <c r="AP84" s="106"/>
      <c r="AQ84" s="106"/>
      <c r="AR84" s="106"/>
      <c r="AS84" s="106"/>
      <c r="AT84" s="106"/>
      <c r="AU84" s="106"/>
      <c r="AV84" s="106"/>
      <c r="AW84" s="106"/>
      <c r="AX84" s="106"/>
      <c r="AY84" s="106"/>
      <c r="AZ84" s="106"/>
      <c r="BA84" s="106"/>
      <c r="BB84" s="106"/>
      <c r="BC84" s="106"/>
      <c r="BD84" s="106"/>
      <c r="BE84" s="106"/>
    </row>
    <row r="85" spans="2:59" ht="30" customHeight="1" x14ac:dyDescent="0.15">
      <c r="B85" s="173"/>
      <c r="C85" s="173"/>
      <c r="D85" s="173"/>
      <c r="E85" s="173"/>
      <c r="F85" s="173"/>
      <c r="G85" s="173"/>
      <c r="H85" s="173"/>
      <c r="I85" s="173"/>
      <c r="J85" s="173"/>
      <c r="K85" s="173"/>
      <c r="L85" s="173"/>
      <c r="M85" s="173"/>
      <c r="N85" s="173"/>
      <c r="O85" s="173"/>
      <c r="P85" s="173"/>
      <c r="Q85" s="173"/>
      <c r="R85" s="173"/>
      <c r="S85" s="173"/>
      <c r="T85" s="173"/>
      <c r="U85" s="173"/>
      <c r="V85" s="173"/>
      <c r="W85" s="173"/>
    </row>
    <row r="86" spans="2:59" ht="21" customHeight="1" x14ac:dyDescent="0.15">
      <c r="B86" s="208" t="s">
        <v>292</v>
      </c>
      <c r="C86" s="173"/>
      <c r="D86" s="173"/>
      <c r="E86" s="22" t="s">
        <v>293</v>
      </c>
      <c r="F86" s="173"/>
      <c r="G86" s="173"/>
      <c r="H86" s="173"/>
      <c r="I86" s="173"/>
      <c r="J86" s="173"/>
      <c r="K86" s="173"/>
      <c r="L86" s="173"/>
      <c r="M86" s="173"/>
      <c r="N86" s="173"/>
      <c r="O86" s="173"/>
      <c r="P86" s="173"/>
      <c r="Q86" s="173"/>
      <c r="R86" s="173"/>
      <c r="S86" s="173"/>
      <c r="T86" s="173"/>
      <c r="U86" s="173"/>
      <c r="V86" s="173"/>
      <c r="W86" s="173"/>
    </row>
    <row r="87" spans="2:59" ht="18" customHeight="1" x14ac:dyDescent="0.15">
      <c r="B87" s="208"/>
      <c r="C87" s="181"/>
      <c r="D87" s="181"/>
      <c r="E87" s="22"/>
      <c r="F87" s="181"/>
      <c r="G87" s="181"/>
      <c r="H87" s="181"/>
      <c r="I87" s="181"/>
      <c r="J87" s="181"/>
      <c r="K87" s="181"/>
      <c r="L87" s="181"/>
      <c r="M87" s="181"/>
      <c r="N87" s="181"/>
      <c r="O87" s="181"/>
      <c r="P87" s="181"/>
      <c r="Q87" s="181"/>
      <c r="R87" s="181"/>
      <c r="S87" s="181"/>
      <c r="T87" s="181"/>
      <c r="U87" s="181"/>
      <c r="V87" s="181"/>
      <c r="W87" s="181"/>
    </row>
    <row r="88" spans="2:59" ht="21" customHeight="1" x14ac:dyDescent="0.15">
      <c r="B88" s="22" t="s">
        <v>294</v>
      </c>
      <c r="C88" s="173"/>
      <c r="D88" s="173"/>
      <c r="E88" s="173"/>
      <c r="F88" s="173"/>
      <c r="G88" s="173"/>
      <c r="H88" s="173"/>
      <c r="I88" s="173"/>
      <c r="J88" s="173"/>
      <c r="K88" s="173"/>
      <c r="L88" s="173"/>
      <c r="M88" s="173"/>
      <c r="N88" s="173"/>
      <c r="O88" s="181"/>
      <c r="P88" s="206" t="s">
        <v>289</v>
      </c>
      <c r="Q88" s="173"/>
      <c r="R88" s="173"/>
      <c r="S88" s="173"/>
      <c r="T88" s="173"/>
      <c r="U88" s="173"/>
      <c r="V88" s="106"/>
      <c r="W88" s="106"/>
      <c r="X88" s="106"/>
      <c r="Y88" s="106"/>
      <c r="Z88" s="106"/>
      <c r="AA88" s="106"/>
      <c r="AB88" s="106"/>
      <c r="AC88" s="106"/>
      <c r="AD88" s="106"/>
      <c r="AE88" s="106"/>
      <c r="AF88" s="106"/>
      <c r="AG88" s="106"/>
      <c r="AH88" s="106"/>
      <c r="AI88" s="106"/>
      <c r="AJ88" s="106"/>
    </row>
    <row r="89" spans="2:59" ht="30" customHeight="1" x14ac:dyDescent="0.15">
      <c r="B89" s="500" t="s">
        <v>297</v>
      </c>
      <c r="C89" s="500"/>
      <c r="D89" s="500"/>
      <c r="E89" s="500"/>
      <c r="F89" s="500"/>
      <c r="G89" s="500"/>
      <c r="H89" s="500"/>
      <c r="I89" s="500"/>
      <c r="J89" s="500" t="s">
        <v>85</v>
      </c>
      <c r="K89" s="500"/>
      <c r="L89" s="500"/>
      <c r="M89" s="500"/>
      <c r="N89" s="500"/>
      <c r="O89" s="500"/>
      <c r="P89" s="509" t="s">
        <v>142</v>
      </c>
      <c r="Q89" s="509"/>
      <c r="R89" s="509"/>
      <c r="S89" s="509"/>
      <c r="T89" s="509"/>
      <c r="U89" s="509"/>
      <c r="V89" s="509"/>
      <c r="W89" s="509"/>
      <c r="X89" s="509"/>
      <c r="Y89" s="509"/>
      <c r="Z89" s="509"/>
      <c r="AA89" s="509"/>
      <c r="AB89" s="509"/>
      <c r="AC89" s="509"/>
      <c r="AD89" s="509"/>
      <c r="AE89" s="509"/>
      <c r="AF89" s="509"/>
      <c r="AG89" s="509"/>
      <c r="AH89" s="514" t="s">
        <v>143</v>
      </c>
      <c r="AI89" s="515"/>
      <c r="AJ89" s="515"/>
      <c r="AK89" s="515"/>
      <c r="AL89" s="515"/>
      <c r="AM89" s="515"/>
      <c r="AN89" s="515"/>
      <c r="AO89" s="515"/>
      <c r="AP89" s="515"/>
      <c r="AQ89" s="515"/>
      <c r="AR89" s="515"/>
      <c r="AS89" s="515"/>
      <c r="AT89" s="515"/>
      <c r="AU89" s="515"/>
      <c r="AV89" s="515"/>
      <c r="AW89" s="515"/>
      <c r="AX89" s="515"/>
      <c r="AY89" s="516"/>
      <c r="AZ89" s="509" t="s">
        <v>298</v>
      </c>
      <c r="BA89" s="509"/>
      <c r="BB89" s="509"/>
      <c r="BC89" s="509"/>
      <c r="BD89" s="509"/>
      <c r="BE89" s="509"/>
    </row>
    <row r="90" spans="2:59" ht="30" customHeight="1" x14ac:dyDescent="0.15">
      <c r="B90" s="518" t="s">
        <v>295</v>
      </c>
      <c r="C90" s="518"/>
      <c r="D90" s="518"/>
      <c r="E90" s="518"/>
      <c r="F90" s="518"/>
      <c r="G90" s="518"/>
      <c r="H90" s="518"/>
      <c r="I90" s="518"/>
      <c r="J90" s="519" t="str">
        <f>IF(J91&gt;0,"水稲","")</f>
        <v/>
      </c>
      <c r="K90" s="519"/>
      <c r="L90" s="519"/>
      <c r="M90" s="519"/>
      <c r="N90" s="519"/>
      <c r="O90" s="520"/>
      <c r="P90" s="447"/>
      <c r="Q90" s="447"/>
      <c r="R90" s="447"/>
      <c r="S90" s="447"/>
      <c r="T90" s="447"/>
      <c r="U90" s="447"/>
      <c r="V90" s="447"/>
      <c r="W90" s="447"/>
      <c r="X90" s="447"/>
      <c r="Y90" s="447"/>
      <c r="Z90" s="447"/>
      <c r="AA90" s="447"/>
      <c r="AB90" s="447"/>
      <c r="AC90" s="447"/>
      <c r="AD90" s="447"/>
      <c r="AE90" s="447"/>
      <c r="AF90" s="447"/>
      <c r="AG90" s="447"/>
      <c r="AH90" s="447"/>
      <c r="AI90" s="447"/>
      <c r="AJ90" s="447"/>
      <c r="AK90" s="447"/>
      <c r="AL90" s="447"/>
      <c r="AM90" s="447"/>
      <c r="AN90" s="447"/>
      <c r="AO90" s="447"/>
      <c r="AP90" s="447"/>
      <c r="AQ90" s="447"/>
      <c r="AR90" s="447"/>
      <c r="AS90" s="447"/>
      <c r="AT90" s="447"/>
      <c r="AU90" s="447"/>
      <c r="AV90" s="447"/>
      <c r="AW90" s="447"/>
      <c r="AX90" s="447"/>
      <c r="AY90" s="447"/>
      <c r="AZ90" s="447"/>
      <c r="BA90" s="447"/>
      <c r="BB90" s="447"/>
      <c r="BC90" s="447"/>
      <c r="BD90" s="447"/>
      <c r="BE90" s="447"/>
      <c r="BF90" s="106"/>
      <c r="BG90" s="106"/>
    </row>
    <row r="91" spans="2:59" ht="30" customHeight="1" x14ac:dyDescent="0.15">
      <c r="B91" s="518" t="s">
        <v>296</v>
      </c>
      <c r="C91" s="518"/>
      <c r="D91" s="518"/>
      <c r="E91" s="518"/>
      <c r="F91" s="518"/>
      <c r="G91" s="518"/>
      <c r="H91" s="518"/>
      <c r="I91" s="518"/>
      <c r="J91" s="521">
        <f>X69+T36</f>
        <v>0</v>
      </c>
      <c r="K91" s="522"/>
      <c r="L91" s="522"/>
      <c r="M91" s="522"/>
      <c r="N91" s="522"/>
      <c r="O91" s="523"/>
      <c r="P91" s="524">
        <f>X70+AB36</f>
        <v>0</v>
      </c>
      <c r="Q91" s="524"/>
      <c r="R91" s="524"/>
      <c r="S91" s="524"/>
      <c r="T91" s="524"/>
      <c r="U91" s="525"/>
      <c r="V91" s="517"/>
      <c r="W91" s="517"/>
      <c r="X91" s="517"/>
      <c r="Y91" s="517"/>
      <c r="Z91" s="517"/>
      <c r="AA91" s="517"/>
      <c r="AB91" s="517"/>
      <c r="AC91" s="517"/>
      <c r="AD91" s="517"/>
      <c r="AE91" s="517"/>
      <c r="AF91" s="517"/>
      <c r="AG91" s="517"/>
      <c r="AH91" s="512">
        <f>X72</f>
        <v>0</v>
      </c>
      <c r="AI91" s="512"/>
      <c r="AJ91" s="512"/>
      <c r="AK91" s="512"/>
      <c r="AL91" s="512"/>
      <c r="AM91" s="512"/>
      <c r="AN91" s="513"/>
      <c r="AO91" s="513"/>
      <c r="AP91" s="513"/>
      <c r="AQ91" s="513"/>
      <c r="AR91" s="513"/>
      <c r="AS91" s="513"/>
      <c r="AT91" s="513"/>
      <c r="AU91" s="513"/>
      <c r="AV91" s="513"/>
      <c r="AW91" s="513"/>
      <c r="AX91" s="513"/>
      <c r="AY91" s="513"/>
      <c r="AZ91" s="510">
        <f>X74</f>
        <v>0</v>
      </c>
      <c r="BA91" s="511"/>
      <c r="BB91" s="511"/>
      <c r="BC91" s="511"/>
      <c r="BD91" s="511"/>
      <c r="BE91" s="511"/>
      <c r="BF91" s="106"/>
      <c r="BG91" s="106"/>
    </row>
    <row r="92" spans="2:59" ht="18" customHeight="1" x14ac:dyDescent="0.15">
      <c r="B92" s="173"/>
      <c r="C92" s="173"/>
      <c r="D92" s="173"/>
      <c r="E92" s="173"/>
      <c r="F92" s="173"/>
      <c r="G92" s="173"/>
      <c r="H92" s="173"/>
      <c r="I92" s="173"/>
      <c r="J92" s="173"/>
      <c r="K92" s="173"/>
      <c r="L92" s="173"/>
      <c r="M92" s="173"/>
      <c r="N92" s="173"/>
      <c r="O92" s="173"/>
      <c r="P92" s="173"/>
      <c r="Q92" s="173"/>
      <c r="R92" s="173"/>
      <c r="S92" s="173"/>
      <c r="T92" s="173"/>
      <c r="U92" s="173"/>
      <c r="V92" s="173"/>
      <c r="W92" s="173"/>
      <c r="X92" s="106"/>
      <c r="Y92" s="106"/>
      <c r="Z92" s="106"/>
      <c r="AA92" s="106"/>
      <c r="AB92" s="106"/>
      <c r="AC92" s="106"/>
      <c r="AD92" s="106"/>
      <c r="AE92" s="106"/>
      <c r="AF92" s="106"/>
      <c r="AG92" s="106"/>
      <c r="AH92" s="106"/>
      <c r="AI92" s="106"/>
      <c r="AJ92" s="106"/>
      <c r="AK92" s="106"/>
      <c r="BF92" s="106"/>
      <c r="BG92" s="106"/>
    </row>
    <row r="93" spans="2:59" ht="21" customHeight="1" x14ac:dyDescent="0.15">
      <c r="B93" s="22" t="s">
        <v>299</v>
      </c>
      <c r="C93" s="173"/>
      <c r="D93" s="173"/>
      <c r="E93" s="173"/>
      <c r="F93" s="173"/>
      <c r="G93" s="173"/>
      <c r="H93" s="173"/>
      <c r="I93" s="173"/>
      <c r="J93" s="181"/>
      <c r="K93" s="206" t="s">
        <v>289</v>
      </c>
      <c r="L93" s="173"/>
      <c r="M93" s="173"/>
      <c r="N93" s="173"/>
      <c r="O93" s="173"/>
      <c r="P93" s="173"/>
      <c r="Q93" s="173"/>
      <c r="R93" s="173"/>
      <c r="S93" s="173"/>
      <c r="T93" s="173"/>
      <c r="U93" s="173"/>
      <c r="V93" s="173"/>
      <c r="W93" s="173"/>
      <c r="X93" s="173"/>
      <c r="Y93" s="106"/>
      <c r="Z93" s="106"/>
      <c r="AA93" s="106"/>
      <c r="AB93" s="106"/>
      <c r="AC93" s="106"/>
      <c r="AD93" s="106"/>
      <c r="AE93" s="106"/>
      <c r="AF93" s="106"/>
      <c r="AG93" s="106"/>
      <c r="AH93" s="106"/>
      <c r="AI93" s="106"/>
      <c r="AJ93" s="106"/>
      <c r="AK93" s="106"/>
      <c r="AL93" s="106"/>
    </row>
    <row r="94" spans="2:59" ht="21" customHeight="1" x14ac:dyDescent="0.15">
      <c r="B94" s="502" t="s">
        <v>303</v>
      </c>
      <c r="C94" s="503"/>
      <c r="D94" s="503"/>
      <c r="E94" s="503"/>
      <c r="F94" s="503"/>
      <c r="G94" s="503"/>
      <c r="H94" s="503"/>
      <c r="I94" s="503"/>
      <c r="J94" s="503"/>
      <c r="K94" s="504"/>
      <c r="L94" s="490" t="s">
        <v>104</v>
      </c>
      <c r="M94" s="491"/>
      <c r="N94" s="491"/>
      <c r="O94" s="492"/>
      <c r="P94" s="490" t="s">
        <v>144</v>
      </c>
      <c r="Q94" s="491"/>
      <c r="R94" s="491"/>
      <c r="S94" s="492"/>
      <c r="T94" s="490" t="s">
        <v>222</v>
      </c>
      <c r="U94" s="491"/>
      <c r="V94" s="491"/>
      <c r="W94" s="492"/>
      <c r="X94" s="490" t="s">
        <v>105</v>
      </c>
      <c r="Y94" s="491"/>
      <c r="Z94" s="491"/>
      <c r="AA94" s="492"/>
      <c r="AB94" s="490" t="s">
        <v>106</v>
      </c>
      <c r="AC94" s="491"/>
      <c r="AD94" s="491"/>
      <c r="AE94" s="492"/>
      <c r="AF94" s="490" t="s">
        <v>107</v>
      </c>
      <c r="AG94" s="491"/>
      <c r="AH94" s="491"/>
      <c r="AI94" s="492"/>
      <c r="AJ94" s="482"/>
      <c r="AK94" s="483"/>
      <c r="AL94" s="483"/>
      <c r="AM94" s="484"/>
      <c r="AN94" s="448"/>
      <c r="AO94" s="449"/>
      <c r="AP94" s="449"/>
      <c r="AQ94" s="488"/>
      <c r="BF94" s="106"/>
      <c r="BG94" s="106"/>
    </row>
    <row r="95" spans="2:59" ht="21" customHeight="1" x14ac:dyDescent="0.15">
      <c r="B95" s="505" t="s">
        <v>302</v>
      </c>
      <c r="C95" s="506"/>
      <c r="D95" s="506"/>
      <c r="E95" s="506"/>
      <c r="F95" s="506"/>
      <c r="G95" s="506"/>
      <c r="H95" s="506"/>
      <c r="I95" s="506"/>
      <c r="J95" s="506"/>
      <c r="K95" s="507"/>
      <c r="L95" s="493"/>
      <c r="M95" s="494"/>
      <c r="N95" s="494"/>
      <c r="O95" s="495"/>
      <c r="P95" s="493"/>
      <c r="Q95" s="494"/>
      <c r="R95" s="494"/>
      <c r="S95" s="495"/>
      <c r="T95" s="493"/>
      <c r="U95" s="494"/>
      <c r="V95" s="494"/>
      <c r="W95" s="495"/>
      <c r="X95" s="493"/>
      <c r="Y95" s="494"/>
      <c r="Z95" s="494"/>
      <c r="AA95" s="495"/>
      <c r="AB95" s="493"/>
      <c r="AC95" s="494"/>
      <c r="AD95" s="494"/>
      <c r="AE95" s="495"/>
      <c r="AF95" s="493"/>
      <c r="AG95" s="494"/>
      <c r="AH95" s="494"/>
      <c r="AI95" s="495"/>
      <c r="AJ95" s="485"/>
      <c r="AK95" s="486"/>
      <c r="AL95" s="486"/>
      <c r="AM95" s="487"/>
      <c r="AN95" s="489"/>
      <c r="AO95" s="454"/>
      <c r="AP95" s="454"/>
      <c r="AQ95" s="455"/>
      <c r="BF95" s="106"/>
      <c r="BG95" s="106"/>
    </row>
    <row r="96" spans="2:59" s="22" customFormat="1" ht="30" customHeight="1" x14ac:dyDescent="0.15">
      <c r="B96" s="498" t="s">
        <v>109</v>
      </c>
      <c r="C96" s="499"/>
      <c r="D96" s="499"/>
      <c r="E96" s="499"/>
      <c r="F96" s="499"/>
      <c r="G96" s="499"/>
      <c r="H96" s="499"/>
      <c r="I96" s="500" t="s">
        <v>108</v>
      </c>
      <c r="J96" s="500"/>
      <c r="K96" s="501"/>
      <c r="L96" s="447"/>
      <c r="M96" s="447"/>
      <c r="N96" s="447"/>
      <c r="O96" s="447"/>
      <c r="P96" s="447"/>
      <c r="Q96" s="447"/>
      <c r="R96" s="447"/>
      <c r="S96" s="447"/>
      <c r="T96" s="447"/>
      <c r="U96" s="447"/>
      <c r="V96" s="447"/>
      <c r="W96" s="447"/>
      <c r="X96" s="447"/>
      <c r="Y96" s="447"/>
      <c r="Z96" s="447"/>
      <c r="AA96" s="447"/>
      <c r="AB96" s="447"/>
      <c r="AC96" s="447"/>
      <c r="AD96" s="447"/>
      <c r="AE96" s="447"/>
      <c r="AF96" s="447"/>
      <c r="AG96" s="447"/>
      <c r="AH96" s="447"/>
      <c r="AI96" s="447"/>
      <c r="AJ96" s="447"/>
      <c r="AK96" s="447"/>
      <c r="AL96" s="447"/>
      <c r="AM96" s="447"/>
      <c r="AN96" s="447"/>
      <c r="AO96" s="447"/>
      <c r="AP96" s="447"/>
      <c r="AQ96" s="447"/>
    </row>
    <row r="97" spans="2:67" s="22" customFormat="1" ht="30" customHeight="1" x14ac:dyDescent="0.15">
      <c r="B97" s="475"/>
      <c r="C97" s="472"/>
      <c r="D97" s="472"/>
      <c r="E97" s="472"/>
      <c r="F97" s="472"/>
      <c r="G97" s="472"/>
      <c r="H97" s="508"/>
      <c r="I97" s="500" t="s">
        <v>110</v>
      </c>
      <c r="J97" s="500"/>
      <c r="K97" s="501"/>
      <c r="L97" s="447"/>
      <c r="M97" s="447"/>
      <c r="N97" s="447"/>
      <c r="O97" s="447"/>
      <c r="P97" s="447"/>
      <c r="Q97" s="447"/>
      <c r="R97" s="447"/>
      <c r="S97" s="447"/>
      <c r="T97" s="447"/>
      <c r="U97" s="447"/>
      <c r="V97" s="447"/>
      <c r="W97" s="447"/>
      <c r="X97" s="447"/>
      <c r="Y97" s="447"/>
      <c r="Z97" s="447"/>
      <c r="AA97" s="447"/>
      <c r="AB97" s="447"/>
      <c r="AC97" s="447"/>
      <c r="AD97" s="447"/>
      <c r="AE97" s="447"/>
      <c r="AF97" s="447"/>
      <c r="AG97" s="447"/>
      <c r="AH97" s="447"/>
      <c r="AI97" s="447"/>
      <c r="AJ97" s="447"/>
      <c r="AK97" s="447"/>
      <c r="AL97" s="447"/>
      <c r="AM97" s="447"/>
      <c r="AN97" s="447"/>
      <c r="AO97" s="447"/>
      <c r="AP97" s="447"/>
      <c r="AQ97" s="447"/>
    </row>
    <row r="98" spans="2:67" s="22" customFormat="1" ht="30" customHeight="1" x14ac:dyDescent="0.15">
      <c r="B98" s="498" t="s">
        <v>111</v>
      </c>
      <c r="C98" s="499"/>
      <c r="D98" s="499"/>
      <c r="E98" s="499"/>
      <c r="F98" s="499"/>
      <c r="G98" s="499"/>
      <c r="H98" s="499"/>
      <c r="I98" s="500" t="s">
        <v>108</v>
      </c>
      <c r="J98" s="500"/>
      <c r="K98" s="501"/>
      <c r="L98" s="447"/>
      <c r="M98" s="447"/>
      <c r="N98" s="447"/>
      <c r="O98" s="447"/>
      <c r="P98" s="447"/>
      <c r="Q98" s="447"/>
      <c r="R98" s="447"/>
      <c r="S98" s="447"/>
      <c r="T98" s="447"/>
      <c r="U98" s="447"/>
      <c r="V98" s="447"/>
      <c r="W98" s="447"/>
      <c r="X98" s="447"/>
      <c r="Y98" s="447"/>
      <c r="Z98" s="447"/>
      <c r="AA98" s="447"/>
      <c r="AB98" s="447"/>
      <c r="AC98" s="447"/>
      <c r="AD98" s="447"/>
      <c r="AE98" s="447"/>
      <c r="AF98" s="447"/>
      <c r="AG98" s="447"/>
      <c r="AH98" s="447"/>
      <c r="AI98" s="447"/>
      <c r="AJ98" s="447"/>
      <c r="AK98" s="447"/>
      <c r="AL98" s="447"/>
      <c r="AM98" s="447"/>
      <c r="AN98" s="447"/>
      <c r="AO98" s="447"/>
      <c r="AP98" s="447"/>
      <c r="AQ98" s="447"/>
    </row>
    <row r="99" spans="2:67" s="22" customFormat="1" ht="30" customHeight="1" x14ac:dyDescent="0.15">
      <c r="B99" s="496" t="s">
        <v>300</v>
      </c>
      <c r="C99" s="497"/>
      <c r="D99" s="497"/>
      <c r="E99" s="497"/>
      <c r="F99" s="497"/>
      <c r="G99" s="497"/>
      <c r="H99" s="497"/>
      <c r="I99" s="500" t="s">
        <v>110</v>
      </c>
      <c r="J99" s="500"/>
      <c r="K99" s="501"/>
      <c r="L99" s="447"/>
      <c r="M99" s="447"/>
      <c r="N99" s="447"/>
      <c r="O99" s="447"/>
      <c r="P99" s="447"/>
      <c r="Q99" s="447"/>
      <c r="R99" s="447"/>
      <c r="S99" s="447"/>
      <c r="T99" s="447"/>
      <c r="U99" s="447"/>
      <c r="V99" s="447"/>
      <c r="W99" s="447"/>
      <c r="X99" s="447"/>
      <c r="Y99" s="447"/>
      <c r="Z99" s="447"/>
      <c r="AA99" s="447"/>
      <c r="AB99" s="447"/>
      <c r="AC99" s="447"/>
      <c r="AD99" s="447"/>
      <c r="AE99" s="447"/>
      <c r="AF99" s="447"/>
      <c r="AG99" s="447"/>
      <c r="AH99" s="447"/>
      <c r="AI99" s="447"/>
      <c r="AJ99" s="447"/>
      <c r="AK99" s="447"/>
      <c r="AL99" s="447"/>
      <c r="AM99" s="447"/>
      <c r="AN99" s="447"/>
      <c r="AO99" s="447"/>
      <c r="AP99" s="447"/>
      <c r="AQ99" s="447"/>
    </row>
    <row r="100" spans="2:67" ht="18" customHeight="1" x14ac:dyDescent="0.15">
      <c r="B100" s="173"/>
      <c r="C100" s="173"/>
      <c r="D100" s="173"/>
      <c r="E100" s="173"/>
      <c r="F100" s="173"/>
      <c r="G100" s="173"/>
      <c r="H100" s="173"/>
      <c r="I100" s="173"/>
      <c r="J100" s="173"/>
      <c r="K100" s="173"/>
      <c r="L100" s="173"/>
      <c r="M100" s="173"/>
      <c r="N100" s="173"/>
      <c r="O100" s="173"/>
      <c r="P100" s="173"/>
      <c r="Q100" s="173"/>
      <c r="R100" s="173"/>
      <c r="S100" s="173"/>
      <c r="T100" s="173"/>
      <c r="U100" s="173"/>
      <c r="V100" s="173"/>
      <c r="W100" s="173"/>
      <c r="X100" s="106"/>
      <c r="Y100" s="106"/>
      <c r="Z100" s="106"/>
      <c r="AA100" s="106"/>
      <c r="AB100" s="106"/>
      <c r="AC100" s="106"/>
      <c r="AD100" s="106"/>
      <c r="AE100" s="106"/>
      <c r="AF100" s="106"/>
      <c r="AG100" s="106"/>
      <c r="AH100" s="106"/>
      <c r="AI100" s="106"/>
      <c r="AJ100" s="106"/>
      <c r="AK100" s="106"/>
      <c r="AL100" s="106"/>
      <c r="AM100" s="106"/>
      <c r="AN100" s="106"/>
      <c r="AO100" s="106"/>
      <c r="AP100" s="106"/>
      <c r="AQ100" s="106"/>
      <c r="AR100" s="106"/>
      <c r="AS100" s="106"/>
      <c r="AT100" s="106"/>
      <c r="AU100" s="106"/>
      <c r="AV100" s="106"/>
    </row>
    <row r="101" spans="2:67" s="22" customFormat="1" ht="21" customHeight="1" x14ac:dyDescent="0.15">
      <c r="B101" s="22" t="s">
        <v>301</v>
      </c>
      <c r="C101" s="331"/>
      <c r="D101" s="331"/>
      <c r="E101" s="331"/>
      <c r="F101" s="331"/>
      <c r="G101" s="331"/>
      <c r="H101" s="331"/>
      <c r="I101" s="331"/>
      <c r="J101" s="331"/>
      <c r="K101" s="206" t="s">
        <v>289</v>
      </c>
      <c r="L101" s="331"/>
      <c r="M101" s="331"/>
      <c r="N101" s="331"/>
      <c r="O101" s="331"/>
      <c r="P101" s="331"/>
      <c r="Q101" s="331"/>
      <c r="R101" s="331"/>
      <c r="S101" s="331"/>
      <c r="T101" s="331"/>
      <c r="U101" s="331"/>
      <c r="V101" s="331"/>
      <c r="W101" s="331"/>
      <c r="X101" s="331"/>
    </row>
    <row r="102" spans="2:67" s="22" customFormat="1" ht="24" customHeight="1" x14ac:dyDescent="0.15">
      <c r="B102" s="385" t="s">
        <v>115</v>
      </c>
      <c r="C102" s="386" t="s">
        <v>306</v>
      </c>
      <c r="D102" s="386"/>
      <c r="E102" s="386"/>
      <c r="F102" s="386"/>
      <c r="G102" s="386"/>
      <c r="H102" s="386"/>
      <c r="I102" s="386"/>
      <c r="J102" s="386"/>
      <c r="K102" s="386"/>
      <c r="L102" s="386"/>
      <c r="M102" s="386"/>
      <c r="N102" s="386"/>
      <c r="O102" s="386"/>
      <c r="P102" s="386"/>
      <c r="Q102" s="386"/>
      <c r="R102" s="386"/>
      <c r="S102" s="386"/>
      <c r="T102" s="386"/>
      <c r="U102" s="386"/>
      <c r="V102" s="386"/>
      <c r="W102" s="387"/>
      <c r="X102" s="386"/>
      <c r="Y102" s="386"/>
      <c r="Z102" s="386"/>
      <c r="AA102" s="386"/>
      <c r="AB102" s="386"/>
      <c r="AC102" s="386"/>
      <c r="AD102" s="386"/>
      <c r="AE102" s="386"/>
      <c r="AF102" s="386"/>
      <c r="AG102" s="386"/>
      <c r="AH102" s="386"/>
      <c r="AI102" s="386"/>
      <c r="AJ102" s="386"/>
      <c r="AK102" s="386"/>
      <c r="AL102" s="386"/>
      <c r="AM102" s="386"/>
      <c r="AN102" s="377"/>
      <c r="AO102" s="386"/>
      <c r="AP102" s="388"/>
      <c r="BF102" s="51"/>
      <c r="BG102" s="51"/>
      <c r="BH102" s="51"/>
      <c r="BI102" s="51"/>
      <c r="BJ102" s="51"/>
      <c r="BK102" s="51"/>
      <c r="BL102" s="51"/>
      <c r="BM102" s="51"/>
      <c r="BN102" s="51"/>
      <c r="BO102" s="51"/>
    </row>
    <row r="103" spans="2:67" s="22" customFormat="1" ht="24" customHeight="1" x14ac:dyDescent="0.15">
      <c r="B103" s="383"/>
      <c r="C103" s="472" t="s">
        <v>116</v>
      </c>
      <c r="D103" s="472"/>
      <c r="E103" s="472"/>
      <c r="F103" s="476"/>
      <c r="G103" s="478"/>
      <c r="H103" s="479"/>
      <c r="I103" s="333" t="s">
        <v>309</v>
      </c>
      <c r="J103" s="334"/>
      <c r="K103" s="334"/>
      <c r="L103" s="334" t="s">
        <v>310</v>
      </c>
      <c r="M103" s="335"/>
      <c r="N103" s="334"/>
      <c r="O103" s="334"/>
      <c r="P103" s="334"/>
      <c r="Q103" s="336"/>
      <c r="R103" s="480"/>
      <c r="S103" s="479"/>
      <c r="T103" s="333" t="s">
        <v>309</v>
      </c>
      <c r="U103" s="334"/>
      <c r="V103" s="379"/>
      <c r="W103" s="333" t="s">
        <v>273</v>
      </c>
      <c r="X103" s="381"/>
      <c r="Y103" s="379"/>
      <c r="Z103" s="381" t="s">
        <v>312</v>
      </c>
      <c r="AA103" s="462"/>
      <c r="AB103" s="463"/>
      <c r="AC103" s="463"/>
      <c r="AD103" s="463"/>
      <c r="AE103" s="463"/>
      <c r="AF103" s="463"/>
      <c r="AG103" s="463"/>
      <c r="AH103" s="463"/>
      <c r="AI103" s="463"/>
      <c r="AJ103" s="463"/>
      <c r="AK103" s="463"/>
      <c r="AL103" s="463"/>
      <c r="AM103" s="463"/>
      <c r="AN103" s="463"/>
      <c r="AO103" s="464"/>
      <c r="AP103" s="380" t="s">
        <v>313</v>
      </c>
      <c r="BF103" s="51"/>
      <c r="BG103" s="51"/>
      <c r="BH103" s="51"/>
      <c r="BI103" s="51"/>
      <c r="BJ103" s="51"/>
      <c r="BK103" s="51"/>
      <c r="BL103" s="51"/>
      <c r="BM103" s="51"/>
      <c r="BN103" s="51"/>
      <c r="BO103" s="51"/>
    </row>
    <row r="104" spans="2:67" s="22" customFormat="1" ht="24" customHeight="1" x14ac:dyDescent="0.15">
      <c r="B104" s="389" t="s">
        <v>304</v>
      </c>
      <c r="C104" s="481" t="s">
        <v>307</v>
      </c>
      <c r="D104" s="481"/>
      <c r="E104" s="481"/>
      <c r="F104" s="481"/>
      <c r="G104" s="481"/>
      <c r="H104" s="481"/>
      <c r="I104" s="481"/>
      <c r="J104" s="481"/>
      <c r="K104" s="481"/>
      <c r="L104" s="481"/>
      <c r="M104" s="473" t="s">
        <v>118</v>
      </c>
      <c r="N104" s="471"/>
      <c r="O104" s="471"/>
      <c r="P104" s="474"/>
      <c r="Q104" s="459"/>
      <c r="R104" s="461"/>
      <c r="S104" s="337" t="s">
        <v>148</v>
      </c>
      <c r="T104" s="338"/>
      <c r="U104" s="446" t="s">
        <v>119</v>
      </c>
      <c r="V104" s="446"/>
      <c r="W104" s="446"/>
      <c r="X104" s="446"/>
      <c r="Y104" s="446"/>
      <c r="Z104" s="446"/>
      <c r="AA104" s="477"/>
      <c r="AB104" s="465"/>
      <c r="AC104" s="466"/>
      <c r="AD104" s="466"/>
      <c r="AE104" s="466"/>
      <c r="AF104" s="466"/>
      <c r="AG104" s="466"/>
      <c r="AH104" s="466"/>
      <c r="AI104" s="466"/>
      <c r="AJ104" s="466"/>
      <c r="AK104" s="466"/>
      <c r="AL104" s="466"/>
      <c r="AM104" s="466"/>
      <c r="AN104" s="466"/>
      <c r="AO104" s="467"/>
      <c r="AP104" s="390" t="s">
        <v>117</v>
      </c>
    </row>
    <row r="105" spans="2:67" s="22" customFormat="1" ht="24" customHeight="1" x14ac:dyDescent="0.15">
      <c r="B105" s="391"/>
      <c r="C105" s="446" t="s">
        <v>311</v>
      </c>
      <c r="D105" s="446"/>
      <c r="E105" s="446"/>
      <c r="F105" s="446"/>
      <c r="G105" s="446"/>
      <c r="H105" s="446"/>
      <c r="I105" s="446"/>
      <c r="J105" s="446"/>
      <c r="K105" s="446"/>
      <c r="L105" s="446"/>
      <c r="M105" s="475" t="s">
        <v>122</v>
      </c>
      <c r="N105" s="472"/>
      <c r="O105" s="472"/>
      <c r="P105" s="476"/>
      <c r="Q105" s="459"/>
      <c r="R105" s="461"/>
      <c r="S105" s="339" t="s">
        <v>148</v>
      </c>
      <c r="T105" s="340"/>
      <c r="U105" s="472" t="s">
        <v>119</v>
      </c>
      <c r="V105" s="472"/>
      <c r="W105" s="472"/>
      <c r="X105" s="472"/>
      <c r="Y105" s="472"/>
      <c r="Z105" s="472"/>
      <c r="AA105" s="476"/>
      <c r="AB105" s="468"/>
      <c r="AC105" s="469"/>
      <c r="AD105" s="469"/>
      <c r="AE105" s="469"/>
      <c r="AF105" s="469"/>
      <c r="AG105" s="469"/>
      <c r="AH105" s="469"/>
      <c r="AI105" s="469"/>
      <c r="AJ105" s="469"/>
      <c r="AK105" s="469"/>
      <c r="AL105" s="469"/>
      <c r="AM105" s="469"/>
      <c r="AN105" s="469"/>
      <c r="AO105" s="470"/>
      <c r="AP105" s="392" t="s">
        <v>207</v>
      </c>
    </row>
    <row r="106" spans="2:67" s="22" customFormat="1" ht="24" customHeight="1" x14ac:dyDescent="0.15">
      <c r="B106" s="385" t="s">
        <v>305</v>
      </c>
      <c r="C106" s="471" t="s">
        <v>308</v>
      </c>
      <c r="D106" s="471"/>
      <c r="E106" s="471"/>
      <c r="F106" s="471"/>
      <c r="G106" s="471"/>
      <c r="H106" s="471"/>
      <c r="I106" s="471"/>
      <c r="J106" s="471"/>
      <c r="K106" s="471"/>
      <c r="L106" s="471"/>
      <c r="M106" s="473" t="s">
        <v>118</v>
      </c>
      <c r="N106" s="471"/>
      <c r="O106" s="471"/>
      <c r="P106" s="474"/>
      <c r="Q106" s="459"/>
      <c r="R106" s="461"/>
      <c r="S106" s="393" t="s">
        <v>148</v>
      </c>
      <c r="T106" s="394"/>
      <c r="U106" s="471" t="s">
        <v>119</v>
      </c>
      <c r="V106" s="471"/>
      <c r="W106" s="471"/>
      <c r="X106" s="471"/>
      <c r="Y106" s="471"/>
      <c r="Z106" s="471"/>
      <c r="AA106" s="474"/>
      <c r="AB106" s="465"/>
      <c r="AC106" s="466"/>
      <c r="AD106" s="466"/>
      <c r="AE106" s="466"/>
      <c r="AF106" s="466"/>
      <c r="AG106" s="466"/>
      <c r="AH106" s="466"/>
      <c r="AI106" s="466"/>
      <c r="AJ106" s="466"/>
      <c r="AK106" s="466"/>
      <c r="AL106" s="466"/>
      <c r="AM106" s="466"/>
      <c r="AN106" s="466"/>
      <c r="AO106" s="467"/>
      <c r="AP106" s="395" t="s">
        <v>117</v>
      </c>
    </row>
    <row r="107" spans="2:67" s="22" customFormat="1" ht="24" customHeight="1" x14ac:dyDescent="0.15">
      <c r="B107" s="396"/>
      <c r="C107" s="472" t="s">
        <v>123</v>
      </c>
      <c r="D107" s="472"/>
      <c r="E107" s="472"/>
      <c r="F107" s="472"/>
      <c r="G107" s="472"/>
      <c r="H107" s="472"/>
      <c r="I107" s="472"/>
      <c r="J107" s="472"/>
      <c r="K107" s="472"/>
      <c r="L107" s="472"/>
      <c r="M107" s="475" t="s">
        <v>122</v>
      </c>
      <c r="N107" s="472"/>
      <c r="O107" s="472"/>
      <c r="P107" s="476"/>
      <c r="Q107" s="459"/>
      <c r="R107" s="461"/>
      <c r="S107" s="341" t="s">
        <v>148</v>
      </c>
      <c r="T107" s="338"/>
      <c r="U107" s="446" t="s">
        <v>119</v>
      </c>
      <c r="V107" s="446"/>
      <c r="W107" s="472"/>
      <c r="X107" s="472"/>
      <c r="Y107" s="472"/>
      <c r="Z107" s="472"/>
      <c r="AA107" s="476"/>
      <c r="AB107" s="468"/>
      <c r="AC107" s="469"/>
      <c r="AD107" s="469"/>
      <c r="AE107" s="469"/>
      <c r="AF107" s="469"/>
      <c r="AG107" s="469"/>
      <c r="AH107" s="469"/>
      <c r="AI107" s="469"/>
      <c r="AJ107" s="469"/>
      <c r="AK107" s="469"/>
      <c r="AL107" s="469"/>
      <c r="AM107" s="469"/>
      <c r="AN107" s="469"/>
      <c r="AO107" s="470"/>
      <c r="AP107" s="392" t="s">
        <v>207</v>
      </c>
    </row>
    <row r="108" spans="2:67" s="22" customFormat="1" ht="24" customHeight="1" x14ac:dyDescent="0.15">
      <c r="B108" s="397" t="s">
        <v>209</v>
      </c>
      <c r="C108" s="446" t="s">
        <v>235</v>
      </c>
      <c r="D108" s="446"/>
      <c r="E108" s="446"/>
      <c r="F108" s="446"/>
      <c r="G108" s="446"/>
      <c r="H108" s="446"/>
      <c r="I108" s="446"/>
      <c r="J108" s="446"/>
      <c r="K108" s="446"/>
      <c r="L108" s="446"/>
      <c r="M108" s="446"/>
      <c r="N108" s="446"/>
      <c r="O108" s="446"/>
      <c r="P108" s="446"/>
      <c r="Q108" s="446"/>
      <c r="R108" s="384"/>
      <c r="S108" s="447"/>
      <c r="T108" s="447"/>
      <c r="U108" s="447"/>
      <c r="V108" s="447"/>
      <c r="W108" s="384"/>
      <c r="X108" s="384"/>
      <c r="Y108" s="384"/>
      <c r="Z108" s="384"/>
      <c r="AA108" s="384"/>
      <c r="AB108" s="384"/>
      <c r="AC108" s="384"/>
      <c r="AD108" s="384"/>
      <c r="AE108" s="384"/>
      <c r="AF108" s="384"/>
      <c r="AG108" s="384"/>
      <c r="AH108" s="384"/>
      <c r="AI108" s="384"/>
      <c r="AJ108" s="384"/>
      <c r="AK108" s="384"/>
      <c r="AL108" s="384"/>
      <c r="AM108" s="384"/>
      <c r="AN108" s="384"/>
      <c r="AO108" s="384"/>
      <c r="AP108" s="390"/>
      <c r="AR108" s="342"/>
      <c r="AS108" s="342"/>
      <c r="AT108" s="342"/>
      <c r="AU108" s="342"/>
      <c r="AV108" s="342"/>
      <c r="AW108" s="342"/>
      <c r="AX108" s="342"/>
      <c r="AY108" s="342"/>
      <c r="AZ108" s="342"/>
      <c r="BA108" s="342"/>
      <c r="BB108" s="342"/>
      <c r="BC108" s="342"/>
      <c r="BD108" s="342"/>
      <c r="BE108" s="342"/>
    </row>
    <row r="109" spans="2:67" s="22" customFormat="1" ht="12" customHeight="1" x14ac:dyDescent="0.15">
      <c r="B109" s="378"/>
      <c r="C109" s="379"/>
      <c r="D109" s="379"/>
      <c r="E109" s="379"/>
      <c r="F109" s="379"/>
      <c r="G109" s="379"/>
      <c r="H109" s="379"/>
      <c r="I109" s="379"/>
      <c r="J109" s="379"/>
      <c r="K109" s="379"/>
      <c r="L109" s="379"/>
      <c r="M109" s="379"/>
      <c r="N109" s="379"/>
      <c r="O109" s="379"/>
      <c r="P109" s="379"/>
      <c r="Q109" s="379"/>
      <c r="R109" s="379"/>
      <c r="S109" s="379"/>
      <c r="T109" s="379"/>
      <c r="U109" s="379"/>
      <c r="V109" s="379"/>
      <c r="W109" s="379"/>
      <c r="X109" s="379"/>
      <c r="Y109" s="379"/>
      <c r="Z109" s="379"/>
      <c r="AA109" s="379"/>
      <c r="AB109" s="381"/>
      <c r="AC109" s="381"/>
      <c r="AD109" s="381"/>
      <c r="AE109" s="381"/>
      <c r="AF109" s="381"/>
      <c r="AG109" s="381"/>
      <c r="AH109" s="381"/>
      <c r="AI109" s="381"/>
      <c r="AJ109" s="381"/>
      <c r="AK109" s="381"/>
      <c r="AL109" s="381"/>
      <c r="AM109" s="381"/>
      <c r="AN109" s="381"/>
      <c r="AO109" s="381"/>
      <c r="AP109" s="382"/>
      <c r="AQ109" s="343"/>
      <c r="AR109" s="343"/>
      <c r="AS109" s="343"/>
      <c r="AT109" s="343"/>
      <c r="AU109" s="343"/>
      <c r="AV109" s="343"/>
      <c r="AW109" s="343"/>
    </row>
    <row r="110" spans="2:67" ht="30" customHeight="1" x14ac:dyDescent="0.15">
      <c r="B110" s="108"/>
      <c r="C110" s="107"/>
      <c r="E110" s="107"/>
      <c r="F110" s="107"/>
      <c r="H110" s="107"/>
      <c r="I110" s="107"/>
      <c r="J110" s="107"/>
      <c r="K110" s="107"/>
      <c r="L110" s="107"/>
      <c r="M110" s="107"/>
      <c r="N110" s="107"/>
      <c r="O110" s="107"/>
      <c r="P110" s="108"/>
      <c r="R110" s="108"/>
      <c r="S110" s="108"/>
      <c r="T110" s="108"/>
      <c r="U110" s="108"/>
      <c r="V110" s="108"/>
      <c r="W110" s="108"/>
      <c r="X110" s="108"/>
      <c r="Y110" s="108"/>
      <c r="Z110" s="108"/>
      <c r="AA110" s="108"/>
      <c r="AB110" s="109"/>
      <c r="AC110" s="109"/>
      <c r="AD110" s="109"/>
      <c r="AE110" s="109"/>
      <c r="AF110" s="109"/>
      <c r="AG110" s="109"/>
      <c r="AH110" s="109"/>
      <c r="AI110" s="109"/>
      <c r="AJ110" s="109"/>
      <c r="AK110" s="109"/>
      <c r="AL110" s="109"/>
      <c r="AM110" s="109"/>
      <c r="AN110" s="109"/>
      <c r="AO110" s="109"/>
      <c r="AP110" s="109"/>
      <c r="AQ110" s="109"/>
      <c r="AR110" s="109"/>
      <c r="AS110" s="109"/>
      <c r="AT110" s="109"/>
      <c r="AU110" s="109"/>
      <c r="AV110" s="109"/>
      <c r="AW110" s="109"/>
    </row>
    <row r="111" spans="2:67" s="22" customFormat="1" ht="21" customHeight="1" x14ac:dyDescent="0.15">
      <c r="B111" s="343" t="s">
        <v>314</v>
      </c>
      <c r="C111" s="344"/>
      <c r="D111" s="343"/>
      <c r="E111" s="343"/>
      <c r="F111" s="343"/>
      <c r="G111" s="343"/>
      <c r="H111" s="343"/>
      <c r="I111" s="343"/>
      <c r="J111" s="343"/>
      <c r="K111" s="343"/>
      <c r="L111" s="343"/>
      <c r="M111" s="343"/>
      <c r="N111" s="343"/>
      <c r="O111" s="343"/>
      <c r="P111" s="343"/>
      <c r="Q111" s="343"/>
      <c r="R111" s="343"/>
      <c r="S111" s="343"/>
      <c r="T111" s="343"/>
      <c r="U111" s="343"/>
      <c r="V111" s="343"/>
      <c r="W111" s="343"/>
      <c r="X111" s="343"/>
      <c r="Y111" s="343"/>
      <c r="Z111" s="343"/>
      <c r="AA111" s="343"/>
      <c r="AB111" s="343"/>
      <c r="AC111" s="343"/>
      <c r="AD111" s="343"/>
      <c r="AE111" s="343"/>
      <c r="AF111" s="343"/>
      <c r="AG111" s="343"/>
      <c r="AH111" s="343"/>
      <c r="AI111" s="343"/>
      <c r="AJ111" s="343"/>
      <c r="AK111" s="343"/>
      <c r="AL111" s="343"/>
      <c r="AM111" s="343"/>
      <c r="AN111" s="343"/>
      <c r="AO111" s="343"/>
      <c r="AP111" s="343"/>
      <c r="AQ111" s="343"/>
      <c r="AR111" s="343"/>
      <c r="AS111" s="343"/>
      <c r="AT111" s="343"/>
      <c r="AU111" s="343"/>
      <c r="AV111" s="343"/>
      <c r="AW111" s="343"/>
    </row>
    <row r="112" spans="2:67" s="22" customFormat="1" ht="21" customHeight="1" x14ac:dyDescent="0.15">
      <c r="C112" s="343" t="s">
        <v>315</v>
      </c>
      <c r="D112" s="343"/>
      <c r="E112" s="343"/>
      <c r="F112" s="343"/>
      <c r="G112" s="343"/>
      <c r="H112" s="343"/>
      <c r="I112" s="343"/>
      <c r="J112" s="343"/>
      <c r="K112" s="343"/>
      <c r="L112" s="343"/>
      <c r="M112" s="343"/>
      <c r="N112" s="448">
        <f>H7</f>
        <v>0</v>
      </c>
      <c r="O112" s="449"/>
      <c r="P112" s="450"/>
      <c r="Q112" s="450"/>
      <c r="R112" s="450"/>
      <c r="S112" s="450"/>
      <c r="T112" s="450"/>
      <c r="U112" s="450"/>
      <c r="V112" s="451"/>
      <c r="W112" s="332"/>
      <c r="X112" s="332"/>
      <c r="Y112" s="332"/>
      <c r="Z112" s="332"/>
      <c r="AA112" s="332"/>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row>
    <row r="113" spans="1:60" s="22" customFormat="1" ht="21" customHeight="1" x14ac:dyDescent="0.15">
      <c r="C113" s="343" t="s">
        <v>316</v>
      </c>
      <c r="D113" s="343"/>
      <c r="E113" s="343"/>
      <c r="F113" s="343"/>
      <c r="G113" s="343"/>
      <c r="H113" s="343"/>
      <c r="I113" s="343"/>
      <c r="J113" s="343"/>
      <c r="K113" s="343"/>
      <c r="L113" s="343"/>
      <c r="M113" s="343"/>
      <c r="N113" s="452">
        <f>R7</f>
        <v>0</v>
      </c>
      <c r="O113" s="451"/>
      <c r="P113" s="332" t="s">
        <v>149</v>
      </c>
      <c r="Q113" s="332"/>
      <c r="R113" s="332"/>
      <c r="S113" s="332"/>
      <c r="T113" s="332"/>
      <c r="U113" s="332"/>
      <c r="V113" s="332"/>
      <c r="W113" s="332"/>
      <c r="X113" s="332"/>
      <c r="Y113" s="332"/>
      <c r="Z113" s="332"/>
      <c r="AA113" s="332"/>
      <c r="AB113" s="343"/>
      <c r="AC113" s="343"/>
      <c r="AD113" s="343"/>
      <c r="AE113" s="343"/>
      <c r="AF113" s="343"/>
      <c r="AG113" s="343"/>
      <c r="AH113" s="343"/>
      <c r="AI113" s="343"/>
      <c r="AJ113" s="343"/>
    </row>
    <row r="114" spans="1:60" s="22" customFormat="1" ht="21" customHeight="1" x14ac:dyDescent="0.15">
      <c r="C114" s="343" t="s">
        <v>317</v>
      </c>
      <c r="D114" s="343"/>
      <c r="E114" s="343"/>
      <c r="F114" s="343"/>
      <c r="G114" s="343"/>
      <c r="H114" s="343"/>
      <c r="I114" s="343"/>
      <c r="J114" s="343"/>
      <c r="K114" s="343"/>
      <c r="L114" s="343"/>
      <c r="M114" s="343"/>
      <c r="N114" s="452">
        <f>U7</f>
        <v>0</v>
      </c>
      <c r="O114" s="450"/>
      <c r="P114" s="450"/>
      <c r="Q114" s="450"/>
      <c r="R114" s="450"/>
      <c r="S114" s="450"/>
      <c r="T114" s="450"/>
      <c r="U114" s="450"/>
      <c r="V114" s="451"/>
      <c r="W114" s="343"/>
      <c r="X114" s="343"/>
      <c r="Y114" s="343"/>
      <c r="Z114" s="343"/>
      <c r="AA114" s="343"/>
      <c r="AB114" s="343"/>
      <c r="AC114" s="343"/>
      <c r="AD114" s="343"/>
      <c r="AE114" s="343"/>
      <c r="AF114" s="343"/>
      <c r="AG114" s="343"/>
      <c r="AH114" s="343"/>
      <c r="AI114" s="343"/>
      <c r="AJ114" s="343"/>
    </row>
    <row r="115" spans="1:60" s="22" customFormat="1" ht="21" customHeight="1" x14ac:dyDescent="0.15">
      <c r="C115" s="343" t="s">
        <v>318</v>
      </c>
      <c r="D115" s="343"/>
      <c r="E115" s="343"/>
      <c r="F115" s="343"/>
      <c r="G115" s="343"/>
      <c r="H115" s="343"/>
      <c r="I115" s="343"/>
      <c r="J115" s="343"/>
      <c r="K115" s="343"/>
      <c r="L115" s="343"/>
      <c r="M115" s="343"/>
      <c r="N115" s="453" t="s">
        <v>232</v>
      </c>
      <c r="O115" s="454"/>
      <c r="P115" s="454"/>
      <c r="Q115" s="454"/>
      <c r="R115" s="454"/>
      <c r="S115" s="454"/>
      <c r="T115" s="454"/>
      <c r="U115" s="454"/>
      <c r="V115" s="455"/>
      <c r="W115" s="343"/>
      <c r="X115" s="343"/>
      <c r="Y115" s="343"/>
      <c r="Z115" s="343"/>
      <c r="AA115" s="343"/>
      <c r="AB115" s="343"/>
      <c r="AC115" s="343"/>
      <c r="AD115" s="343"/>
      <c r="AE115" s="343"/>
      <c r="AF115" s="343"/>
      <c r="AG115" s="343"/>
      <c r="AH115" s="343"/>
      <c r="AI115" s="343"/>
      <c r="AK115" s="343"/>
      <c r="AL115" s="343"/>
      <c r="AM115" s="343"/>
      <c r="AN115" s="343"/>
      <c r="AO115" s="343"/>
      <c r="AP115" s="343"/>
      <c r="AQ115" s="343"/>
      <c r="AR115" s="343"/>
      <c r="AS115" s="343"/>
      <c r="AT115" s="343"/>
      <c r="AU115" s="343"/>
      <c r="AV115" s="343"/>
      <c r="AW115" s="343"/>
      <c r="AX115" s="343"/>
      <c r="AY115" s="343"/>
      <c r="AZ115" s="343"/>
      <c r="BA115" s="343"/>
    </row>
    <row r="116" spans="1:60" s="58" customFormat="1" ht="24" customHeight="1" x14ac:dyDescent="0.15">
      <c r="A116" s="6"/>
      <c r="B116" s="108"/>
      <c r="C116" s="343" t="s">
        <v>458</v>
      </c>
      <c r="D116" s="343"/>
      <c r="E116" s="343"/>
      <c r="F116" s="343"/>
      <c r="G116" s="343"/>
      <c r="H116" s="343"/>
      <c r="I116" s="343"/>
      <c r="J116" s="343"/>
      <c r="K116" s="343"/>
      <c r="L116" s="343"/>
      <c r="M116" s="343"/>
      <c r="N116" s="459"/>
      <c r="O116" s="460"/>
      <c r="P116" s="460"/>
      <c r="Q116" s="460"/>
      <c r="R116" s="460"/>
      <c r="S116" s="460"/>
      <c r="T116" s="460"/>
      <c r="U116" s="460"/>
      <c r="V116" s="461"/>
      <c r="W116" s="110"/>
      <c r="X116" s="110"/>
      <c r="Y116" s="110"/>
      <c r="Z116" s="110"/>
      <c r="AA116" s="110"/>
      <c r="AB116" s="108"/>
      <c r="AC116" s="108"/>
      <c r="AD116" s="108"/>
      <c r="AE116" s="108"/>
      <c r="AF116" s="108"/>
      <c r="AG116" s="108"/>
      <c r="AH116" s="108"/>
      <c r="AI116" s="108"/>
      <c r="AJ116" s="108"/>
      <c r="AK116" s="6"/>
      <c r="AL116" s="6"/>
      <c r="AM116" s="6"/>
      <c r="AN116" s="6"/>
      <c r="AO116" s="6"/>
      <c r="AP116" s="6"/>
      <c r="AQ116" s="6"/>
      <c r="AR116" s="6"/>
      <c r="AS116" s="6"/>
      <c r="AT116" s="6"/>
      <c r="AU116" s="6"/>
      <c r="AV116" s="6"/>
      <c r="AW116" s="6"/>
      <c r="AX116" s="6"/>
      <c r="AY116" s="6"/>
      <c r="AZ116" s="6"/>
      <c r="BA116" s="6"/>
      <c r="BB116" s="6"/>
      <c r="BC116" s="6"/>
      <c r="BD116" s="6"/>
      <c r="BE116" s="6"/>
    </row>
    <row r="117" spans="1:60" s="58" customFormat="1" ht="24" customHeight="1" x14ac:dyDescent="0.15">
      <c r="A117" s="6"/>
      <c r="B117" s="108"/>
      <c r="C117" s="107"/>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1"/>
      <c r="AC117" s="111"/>
      <c r="AD117" s="111"/>
      <c r="AE117" s="111"/>
      <c r="AF117" s="111"/>
      <c r="AG117" s="111"/>
      <c r="AH117" s="111"/>
      <c r="AI117" s="111"/>
      <c r="AJ117" s="111"/>
      <c r="AK117" s="111"/>
      <c r="AL117" s="111"/>
      <c r="AM117" s="111"/>
      <c r="AN117" s="111"/>
      <c r="AO117" s="111"/>
      <c r="AP117" s="111"/>
      <c r="AQ117" s="111"/>
      <c r="AR117" s="108"/>
      <c r="AS117" s="108"/>
      <c r="AT117" s="108"/>
      <c r="AU117" s="108"/>
      <c r="AV117" s="108"/>
      <c r="AW117" s="108"/>
      <c r="AX117" s="6"/>
      <c r="AY117" s="6"/>
      <c r="AZ117" s="6"/>
      <c r="BA117" s="6"/>
      <c r="BB117" s="6"/>
      <c r="BC117" s="6"/>
      <c r="BD117" s="6"/>
      <c r="BE117" s="6"/>
    </row>
    <row r="118" spans="1:60" s="22" customFormat="1" ht="24" customHeight="1" x14ac:dyDescent="0.15">
      <c r="B118" s="345" t="s">
        <v>170</v>
      </c>
      <c r="C118" s="343"/>
      <c r="D118" s="343"/>
      <c r="E118" s="343"/>
      <c r="G118" s="343"/>
      <c r="H118" s="343"/>
      <c r="I118" s="343"/>
      <c r="J118" s="343"/>
      <c r="K118" s="343"/>
      <c r="L118" s="343"/>
      <c r="M118" s="343"/>
      <c r="N118" s="343"/>
      <c r="O118" s="343"/>
      <c r="P118" s="343"/>
      <c r="Q118" s="343"/>
      <c r="R118" s="343"/>
      <c r="S118" s="343"/>
      <c r="T118" s="343"/>
      <c r="U118" s="343"/>
      <c r="V118" s="343"/>
      <c r="W118" s="343"/>
      <c r="X118" s="343"/>
      <c r="Y118" s="343"/>
      <c r="Z118" s="343"/>
      <c r="AA118" s="343"/>
      <c r="AB118" s="343"/>
      <c r="AC118" s="343"/>
      <c r="AD118" s="343"/>
      <c r="AE118" s="343"/>
      <c r="AF118" s="343"/>
      <c r="AG118" s="343"/>
      <c r="AH118" s="343"/>
      <c r="AI118" s="343"/>
      <c r="AJ118" s="343"/>
      <c r="AK118" s="343"/>
      <c r="AL118" s="343"/>
      <c r="AM118" s="343"/>
      <c r="AN118" s="343"/>
      <c r="AO118" s="343"/>
      <c r="AP118" s="343"/>
      <c r="AQ118" s="343"/>
      <c r="AR118" s="343"/>
      <c r="AS118" s="343"/>
      <c r="AT118" s="343"/>
      <c r="AU118" s="343"/>
      <c r="AV118" s="343"/>
    </row>
    <row r="119" spans="1:60" s="22" customFormat="1" ht="24" customHeight="1" x14ac:dyDescent="0.15">
      <c r="B119" s="346">
        <v>7</v>
      </c>
      <c r="C119" s="343" t="s">
        <v>134</v>
      </c>
      <c r="J119" s="343" t="s">
        <v>152</v>
      </c>
      <c r="S119" s="343"/>
      <c r="T119" s="343"/>
      <c r="U119" s="343"/>
      <c r="V119" s="343"/>
      <c r="W119" s="343"/>
      <c r="X119" s="343"/>
      <c r="Y119" s="343"/>
      <c r="Z119" s="343"/>
      <c r="AA119" s="343"/>
      <c r="AB119" s="343"/>
      <c r="AC119" s="343"/>
      <c r="AD119" s="343"/>
      <c r="AE119" s="343"/>
      <c r="AF119" s="343"/>
      <c r="AG119" s="343"/>
      <c r="AH119" s="343"/>
      <c r="AI119" s="343"/>
      <c r="AJ119" s="343"/>
      <c r="AK119" s="343"/>
      <c r="AL119" s="343"/>
      <c r="AM119" s="343"/>
      <c r="AN119" s="343"/>
      <c r="AO119" s="343"/>
      <c r="AP119" s="343"/>
      <c r="BF119" s="342"/>
      <c r="BG119" s="342"/>
      <c r="BH119" s="342"/>
    </row>
    <row r="120" spans="1:60" s="22" customFormat="1" ht="30" customHeight="1" x14ac:dyDescent="0.15">
      <c r="B120" s="456"/>
      <c r="C120" s="457"/>
      <c r="D120" s="457"/>
      <c r="E120" s="457"/>
      <c r="F120" s="457"/>
      <c r="G120" s="457"/>
      <c r="H120" s="457"/>
      <c r="I120" s="457"/>
      <c r="J120" s="457"/>
      <c r="K120" s="457"/>
      <c r="L120" s="457"/>
      <c r="M120" s="457"/>
      <c r="N120" s="457"/>
      <c r="O120" s="457"/>
      <c r="P120" s="457"/>
      <c r="Q120" s="457"/>
      <c r="R120" s="457"/>
      <c r="S120" s="457"/>
      <c r="T120" s="457"/>
      <c r="U120" s="457"/>
      <c r="V120" s="457"/>
      <c r="W120" s="457"/>
      <c r="X120" s="457"/>
      <c r="Y120" s="457"/>
      <c r="Z120" s="457"/>
      <c r="AA120" s="457"/>
      <c r="AB120" s="457"/>
      <c r="AC120" s="457"/>
      <c r="AD120" s="457"/>
      <c r="AE120" s="457"/>
      <c r="AF120" s="457"/>
      <c r="AG120" s="457"/>
      <c r="AH120" s="457"/>
      <c r="AI120" s="457"/>
      <c r="AJ120" s="457"/>
      <c r="AK120" s="457"/>
      <c r="AL120" s="457"/>
      <c r="AM120" s="457"/>
      <c r="AN120" s="457"/>
      <c r="AO120" s="458"/>
    </row>
    <row r="121" spans="1:60" ht="18" customHeight="1" x14ac:dyDescent="0.15">
      <c r="B121" s="108"/>
      <c r="C121" s="108"/>
      <c r="D121" s="108"/>
      <c r="E121" s="108"/>
      <c r="F121" s="108"/>
      <c r="G121" s="108"/>
      <c r="H121" s="108"/>
      <c r="I121" s="108"/>
      <c r="J121" s="108"/>
      <c r="K121" s="108"/>
      <c r="L121" s="108"/>
      <c r="M121" s="108"/>
      <c r="N121" s="108"/>
      <c r="O121" s="108"/>
      <c r="P121" s="108"/>
      <c r="Q121" s="108"/>
      <c r="R121" s="108"/>
      <c r="S121" s="108"/>
      <c r="T121" s="108"/>
      <c r="U121" s="108"/>
      <c r="V121" s="108"/>
      <c r="W121" s="108"/>
      <c r="X121" s="108"/>
      <c r="Y121" s="108"/>
      <c r="Z121" s="108"/>
      <c r="AA121" s="108"/>
      <c r="AB121" s="113"/>
      <c r="AC121" s="108"/>
      <c r="AD121" s="108"/>
      <c r="AE121" s="108"/>
      <c r="AF121" s="108"/>
      <c r="AG121" s="108"/>
      <c r="AH121" s="108"/>
      <c r="AI121" s="108"/>
      <c r="AJ121" s="108"/>
      <c r="AK121" s="108"/>
      <c r="AL121" s="108"/>
      <c r="AM121" s="108"/>
      <c r="AN121" s="108"/>
      <c r="AO121" s="108"/>
      <c r="AP121" s="108"/>
      <c r="AQ121" s="108"/>
      <c r="AR121" s="108"/>
      <c r="AS121" s="108"/>
      <c r="AT121" s="108"/>
      <c r="AU121" s="108"/>
      <c r="AV121" s="108"/>
      <c r="AW121" s="108"/>
      <c r="AX121" s="108"/>
    </row>
  </sheetData>
  <protectedRanges>
    <protectedRange sqref="AV6:AZ7 R6:X7 AD49:AE52 V69:W70 M103 AA103 F69:F70 H8:Q10 Z6:AP7 R39:R40 Y39 B49:C60 AG53:AK60 O49:O57 P49:P58 B63:H63 R69:R70 T69:T70 H80:AH80 H84:AH84 J90:BB91 L94:AQ95 R103:S103 G103:H103 Q104:R107 W20:AK35 L97:AQ99 AJ96:AQ96 B20:U35" name="入力可能範囲"/>
    <protectedRange sqref="H6:Q7" name="入力可能範囲_1"/>
    <protectedRange sqref="L96:AI96" name="入力可能範囲_3"/>
    <protectedRange sqref="H3:J3" name="入力可能範囲_2_1"/>
  </protectedRanges>
  <mergeCells count="509">
    <mergeCell ref="H3:O3"/>
    <mergeCell ref="W19:AB19"/>
    <mergeCell ref="W20:AB20"/>
    <mergeCell ref="U5:Z5"/>
    <mergeCell ref="U6:Z6"/>
    <mergeCell ref="U7:Z7"/>
    <mergeCell ref="W21:AB21"/>
    <mergeCell ref="W22:AB22"/>
    <mergeCell ref="W23:AB23"/>
    <mergeCell ref="H6:Q6"/>
    <mergeCell ref="H5:Q5"/>
    <mergeCell ref="H7:Q7"/>
    <mergeCell ref="R5:T5"/>
    <mergeCell ref="R6:T6"/>
    <mergeCell ref="R7:T7"/>
    <mergeCell ref="B13:R14"/>
    <mergeCell ref="N20:R20"/>
    <mergeCell ref="B10:G10"/>
    <mergeCell ref="B8:G8"/>
    <mergeCell ref="B7:G7"/>
    <mergeCell ref="B6:G6"/>
    <mergeCell ref="B5:G5"/>
    <mergeCell ref="B3:G3"/>
    <mergeCell ref="S13:V14"/>
    <mergeCell ref="W33:AB33"/>
    <mergeCell ref="W34:AB34"/>
    <mergeCell ref="W35:AB35"/>
    <mergeCell ref="N26:R26"/>
    <mergeCell ref="N27:R27"/>
    <mergeCell ref="N28:R28"/>
    <mergeCell ref="N29:R29"/>
    <mergeCell ref="H33:M33"/>
    <mergeCell ref="H34:M34"/>
    <mergeCell ref="H26:M26"/>
    <mergeCell ref="H27:M27"/>
    <mergeCell ref="H28:M28"/>
    <mergeCell ref="H29:M29"/>
    <mergeCell ref="H30:M30"/>
    <mergeCell ref="H31:M31"/>
    <mergeCell ref="H32:M32"/>
    <mergeCell ref="H35:M35"/>
    <mergeCell ref="N31:R31"/>
    <mergeCell ref="N32:R32"/>
    <mergeCell ref="N33:R33"/>
    <mergeCell ref="N34:R34"/>
    <mergeCell ref="N35:R35"/>
    <mergeCell ref="U34:V34"/>
    <mergeCell ref="S35:T35"/>
    <mergeCell ref="H8:Q8"/>
    <mergeCell ref="H10:Q10"/>
    <mergeCell ref="N15:R19"/>
    <mergeCell ref="B20:G20"/>
    <mergeCell ref="B21:G21"/>
    <mergeCell ref="B22:G22"/>
    <mergeCell ref="B23:G23"/>
    <mergeCell ref="B25:G25"/>
    <mergeCell ref="N21:R21"/>
    <mergeCell ref="N22:R22"/>
    <mergeCell ref="N23:R23"/>
    <mergeCell ref="B15:G19"/>
    <mergeCell ref="H15:M19"/>
    <mergeCell ref="H20:M20"/>
    <mergeCell ref="H21:M21"/>
    <mergeCell ref="H22:M22"/>
    <mergeCell ref="H23:M23"/>
    <mergeCell ref="H24:M24"/>
    <mergeCell ref="H25:M25"/>
    <mergeCell ref="B24:G24"/>
    <mergeCell ref="N25:R25"/>
    <mergeCell ref="B26:G26"/>
    <mergeCell ref="B27:G27"/>
    <mergeCell ref="B28:G28"/>
    <mergeCell ref="B29:G29"/>
    <mergeCell ref="B30:G30"/>
    <mergeCell ref="B31:G31"/>
    <mergeCell ref="B32:G32"/>
    <mergeCell ref="B33:G33"/>
    <mergeCell ref="B34:G34"/>
    <mergeCell ref="B35:G35"/>
    <mergeCell ref="S15:T19"/>
    <mergeCell ref="U15:V19"/>
    <mergeCell ref="S20:T20"/>
    <mergeCell ref="U20:V20"/>
    <mergeCell ref="S21:T21"/>
    <mergeCell ref="U21:V21"/>
    <mergeCell ref="S22:T22"/>
    <mergeCell ref="U22:V22"/>
    <mergeCell ref="S23:T23"/>
    <mergeCell ref="U23:V23"/>
    <mergeCell ref="S24:T24"/>
    <mergeCell ref="U24:V24"/>
    <mergeCell ref="S25:T25"/>
    <mergeCell ref="U25:V25"/>
    <mergeCell ref="S26:T26"/>
    <mergeCell ref="U26:V26"/>
    <mergeCell ref="S27:T27"/>
    <mergeCell ref="N24:R24"/>
    <mergeCell ref="S32:T32"/>
    <mergeCell ref="U32:V32"/>
    <mergeCell ref="S33:T33"/>
    <mergeCell ref="U33:V33"/>
    <mergeCell ref="S34:T34"/>
    <mergeCell ref="U35:V35"/>
    <mergeCell ref="N30:R30"/>
    <mergeCell ref="U27:V27"/>
    <mergeCell ref="S28:T28"/>
    <mergeCell ref="U28:V28"/>
    <mergeCell ref="S29:T29"/>
    <mergeCell ref="U29:V29"/>
    <mergeCell ref="S30:T30"/>
    <mergeCell ref="U30:V30"/>
    <mergeCell ref="S31:T31"/>
    <mergeCell ref="U31:V31"/>
    <mergeCell ref="W32:AB32"/>
    <mergeCell ref="AC23:AE23"/>
    <mergeCell ref="AC24:AE24"/>
    <mergeCell ref="AC25:AE25"/>
    <mergeCell ref="AC26:AE26"/>
    <mergeCell ref="AC27:AE27"/>
    <mergeCell ref="AC28:AE28"/>
    <mergeCell ref="AC29:AE29"/>
    <mergeCell ref="AC30:AE30"/>
    <mergeCell ref="AC31:AE31"/>
    <mergeCell ref="AC32:AE32"/>
    <mergeCell ref="W27:AB27"/>
    <mergeCell ref="W28:AB28"/>
    <mergeCell ref="W29:AB29"/>
    <mergeCell ref="W30:AB30"/>
    <mergeCell ref="W31:AB31"/>
    <mergeCell ref="W24:AB24"/>
    <mergeCell ref="W25:AB25"/>
    <mergeCell ref="W26:AB26"/>
    <mergeCell ref="AC34:AE34"/>
    <mergeCell ref="AC35:AE35"/>
    <mergeCell ref="AF13:AK16"/>
    <mergeCell ref="AF17:AK18"/>
    <mergeCell ref="AF19:AG19"/>
    <mergeCell ref="AH19:AK19"/>
    <mergeCell ref="AF20:AG20"/>
    <mergeCell ref="AF21:AG21"/>
    <mergeCell ref="AF22:AG22"/>
    <mergeCell ref="AF23:AG23"/>
    <mergeCell ref="AF24:AG24"/>
    <mergeCell ref="AF25:AG25"/>
    <mergeCell ref="AF26:AG26"/>
    <mergeCell ref="AF27:AG27"/>
    <mergeCell ref="AF28:AG28"/>
    <mergeCell ref="AF29:AG29"/>
    <mergeCell ref="AF30:AG30"/>
    <mergeCell ref="AF31:AG31"/>
    <mergeCell ref="AF32:AG32"/>
    <mergeCell ref="AF33:AG33"/>
    <mergeCell ref="AF34:AG34"/>
    <mergeCell ref="AF35:AG35"/>
    <mergeCell ref="AH20:AK20"/>
    <mergeCell ref="AC20:AE20"/>
    <mergeCell ref="AL21:AQ21"/>
    <mergeCell ref="AL22:AQ22"/>
    <mergeCell ref="AL23:AQ23"/>
    <mergeCell ref="AL24:AQ24"/>
    <mergeCell ref="AL25:AQ25"/>
    <mergeCell ref="AL26:AQ26"/>
    <mergeCell ref="AL27:AQ27"/>
    <mergeCell ref="AL28:AQ28"/>
    <mergeCell ref="AC33:AE33"/>
    <mergeCell ref="AC21:AE21"/>
    <mergeCell ref="AC22:AE22"/>
    <mergeCell ref="AR32:AS32"/>
    <mergeCell ref="AR33:AS33"/>
    <mergeCell ref="AR34:AS34"/>
    <mergeCell ref="AR35:AS35"/>
    <mergeCell ref="AH29:AK29"/>
    <mergeCell ref="AH30:AK30"/>
    <mergeCell ref="AH31:AK31"/>
    <mergeCell ref="AH32:AK32"/>
    <mergeCell ref="AH33:AK33"/>
    <mergeCell ref="AH34:AK34"/>
    <mergeCell ref="AH35:AK35"/>
    <mergeCell ref="AL29:AQ29"/>
    <mergeCell ref="AL30:AQ30"/>
    <mergeCell ref="AR20:AS20"/>
    <mergeCell ref="AR21:AS21"/>
    <mergeCell ref="AR22:AS22"/>
    <mergeCell ref="AR23:AS23"/>
    <mergeCell ref="AR24:AS24"/>
    <mergeCell ref="AR25:AS25"/>
    <mergeCell ref="AR26:AS26"/>
    <mergeCell ref="AR27:AS27"/>
    <mergeCell ref="AR28:AS28"/>
    <mergeCell ref="AR13:AW16"/>
    <mergeCell ref="AA5:AP5"/>
    <mergeCell ref="AA6:AP6"/>
    <mergeCell ref="AA7:AP7"/>
    <mergeCell ref="AX13:AZ13"/>
    <mergeCell ref="AR17:AS17"/>
    <mergeCell ref="AR18:AS18"/>
    <mergeCell ref="AR19:AS19"/>
    <mergeCell ref="AT17:AW19"/>
    <mergeCell ref="AX15:AX19"/>
    <mergeCell ref="AY15:AY19"/>
    <mergeCell ref="AZ15:AZ19"/>
    <mergeCell ref="AX14:AZ14"/>
    <mergeCell ref="AL13:AQ16"/>
    <mergeCell ref="AL17:AQ19"/>
    <mergeCell ref="AQ5:AU5"/>
    <mergeCell ref="AQ6:AU6"/>
    <mergeCell ref="AQ7:AU7"/>
    <mergeCell ref="AV5:AZ5"/>
    <mergeCell ref="AV6:AZ6"/>
    <mergeCell ref="AV7:AZ7"/>
    <mergeCell ref="AC19:AE19"/>
    <mergeCell ref="AC13:AE18"/>
    <mergeCell ref="W13:AB18"/>
    <mergeCell ref="AT20:AW20"/>
    <mergeCell ref="AT21:AW21"/>
    <mergeCell ref="AT22:AW22"/>
    <mergeCell ref="AT23:AW23"/>
    <mergeCell ref="AT24:AW24"/>
    <mergeCell ref="AT25:AW25"/>
    <mergeCell ref="AT26:AW26"/>
    <mergeCell ref="AT27:AW27"/>
    <mergeCell ref="AT28:AW28"/>
    <mergeCell ref="AT29:AW29"/>
    <mergeCell ref="AT30:AW30"/>
    <mergeCell ref="AT31:AW31"/>
    <mergeCell ref="AT32:AW32"/>
    <mergeCell ref="AT33:AW33"/>
    <mergeCell ref="AT34:AW34"/>
    <mergeCell ref="AT35:AW35"/>
    <mergeCell ref="B36:G36"/>
    <mergeCell ref="H36:M36"/>
    <mergeCell ref="T36:Y36"/>
    <mergeCell ref="AB36:AG36"/>
    <mergeCell ref="AH36:AL36"/>
    <mergeCell ref="AM36:AR36"/>
    <mergeCell ref="Z36:AA36"/>
    <mergeCell ref="O36:Q36"/>
    <mergeCell ref="R36:S36"/>
    <mergeCell ref="AL31:AQ31"/>
    <mergeCell ref="AL32:AQ32"/>
    <mergeCell ref="AL33:AQ33"/>
    <mergeCell ref="AL34:AQ34"/>
    <mergeCell ref="AL35:AQ35"/>
    <mergeCell ref="AR29:AS29"/>
    <mergeCell ref="AR30:AS30"/>
    <mergeCell ref="AR31:AS31"/>
    <mergeCell ref="B49:C49"/>
    <mergeCell ref="O49:P49"/>
    <mergeCell ref="B40:L41"/>
    <mergeCell ref="B42:L43"/>
    <mergeCell ref="B39:Q39"/>
    <mergeCell ref="M40:Q40"/>
    <mergeCell ref="M41:Q41"/>
    <mergeCell ref="M42:Q42"/>
    <mergeCell ref="M43:Q43"/>
    <mergeCell ref="B44:Q44"/>
    <mergeCell ref="B45:Q45"/>
    <mergeCell ref="F60:N60"/>
    <mergeCell ref="B50:C50"/>
    <mergeCell ref="B51:C51"/>
    <mergeCell ref="B52:C52"/>
    <mergeCell ref="B53:C53"/>
    <mergeCell ref="B54:C54"/>
    <mergeCell ref="B55:C55"/>
    <mergeCell ref="B56:C56"/>
    <mergeCell ref="B57:C57"/>
    <mergeCell ref="B58:C58"/>
    <mergeCell ref="D51:N51"/>
    <mergeCell ref="D52:N52"/>
    <mergeCell ref="D53:N53"/>
    <mergeCell ref="D54:N54"/>
    <mergeCell ref="D55:N55"/>
    <mergeCell ref="D56:N56"/>
    <mergeCell ref="F57:N57"/>
    <mergeCell ref="F58:N58"/>
    <mergeCell ref="F59:N59"/>
    <mergeCell ref="O57:P60"/>
    <mergeCell ref="Q56:AC56"/>
    <mergeCell ref="Q55:AC55"/>
    <mergeCell ref="Q54:AC54"/>
    <mergeCell ref="Q53:AC53"/>
    <mergeCell ref="Q49:U52"/>
    <mergeCell ref="Q58:AC60"/>
    <mergeCell ref="B48:AC48"/>
    <mergeCell ref="AD49:AE49"/>
    <mergeCell ref="AD50:AE50"/>
    <mergeCell ref="AD51:AE51"/>
    <mergeCell ref="AD52:AE52"/>
    <mergeCell ref="O50:P50"/>
    <mergeCell ref="O51:P51"/>
    <mergeCell ref="O52:P52"/>
    <mergeCell ref="O53:P53"/>
    <mergeCell ref="O54:P54"/>
    <mergeCell ref="O55:P55"/>
    <mergeCell ref="O56:P56"/>
    <mergeCell ref="B59:C59"/>
    <mergeCell ref="B60:C60"/>
    <mergeCell ref="D57:E60"/>
    <mergeCell ref="D49:N49"/>
    <mergeCell ref="D50:N50"/>
    <mergeCell ref="AF51:AN51"/>
    <mergeCell ref="AF50:AN50"/>
    <mergeCell ref="AF49:AN49"/>
    <mergeCell ref="AD48:AN48"/>
    <mergeCell ref="AF52:AN52"/>
    <mergeCell ref="AF53:AL60"/>
    <mergeCell ref="Q57:AC57"/>
    <mergeCell ref="V49:AC49"/>
    <mergeCell ref="V50:AC50"/>
    <mergeCell ref="V51:AC51"/>
    <mergeCell ref="V52:AC52"/>
    <mergeCell ref="B63:AC63"/>
    <mergeCell ref="B65:G65"/>
    <mergeCell ref="B74:E74"/>
    <mergeCell ref="B73:E73"/>
    <mergeCell ref="B75:E75"/>
    <mergeCell ref="B72:E72"/>
    <mergeCell ref="B71:E71"/>
    <mergeCell ref="B70:E70"/>
    <mergeCell ref="B69:E69"/>
    <mergeCell ref="B68:E68"/>
    <mergeCell ref="F68:K68"/>
    <mergeCell ref="F69:K69"/>
    <mergeCell ref="F70:K70"/>
    <mergeCell ref="F71:K71"/>
    <mergeCell ref="F72:K72"/>
    <mergeCell ref="F73:K73"/>
    <mergeCell ref="F74:K74"/>
    <mergeCell ref="F75:K75"/>
    <mergeCell ref="L68:Q68"/>
    <mergeCell ref="L69:Q69"/>
    <mergeCell ref="L70:Q70"/>
    <mergeCell ref="L71:Q71"/>
    <mergeCell ref="L72:Q72"/>
    <mergeCell ref="L73:Q73"/>
    <mergeCell ref="R68:W68"/>
    <mergeCell ref="R69:W69"/>
    <mergeCell ref="R70:W70"/>
    <mergeCell ref="X68:AC68"/>
    <mergeCell ref="X69:AC69"/>
    <mergeCell ref="X70:AC70"/>
    <mergeCell ref="R71:W71"/>
    <mergeCell ref="R72:W72"/>
    <mergeCell ref="R73:W73"/>
    <mergeCell ref="R74:W74"/>
    <mergeCell ref="R75:W75"/>
    <mergeCell ref="X71:AC71"/>
    <mergeCell ref="X72:AC72"/>
    <mergeCell ref="X73:AC73"/>
    <mergeCell ref="X74:AC74"/>
    <mergeCell ref="X75:AC75"/>
    <mergeCell ref="B78:C80"/>
    <mergeCell ref="D80:G80"/>
    <mergeCell ref="D78:G79"/>
    <mergeCell ref="H78:T79"/>
    <mergeCell ref="H80:T80"/>
    <mergeCell ref="U80:W80"/>
    <mergeCell ref="X80:Z80"/>
    <mergeCell ref="X79:Z79"/>
    <mergeCell ref="U78:Z78"/>
    <mergeCell ref="AA78:AF79"/>
    <mergeCell ref="AA80:AF80"/>
    <mergeCell ref="L75:Q75"/>
    <mergeCell ref="L74:Q74"/>
    <mergeCell ref="J89:O89"/>
    <mergeCell ref="J90:O90"/>
    <mergeCell ref="J91:O91"/>
    <mergeCell ref="P90:U90"/>
    <mergeCell ref="P91:U91"/>
    <mergeCell ref="AG78:AM79"/>
    <mergeCell ref="AG80:AM80"/>
    <mergeCell ref="B82:C84"/>
    <mergeCell ref="D82:G83"/>
    <mergeCell ref="H82:T83"/>
    <mergeCell ref="U82:Z82"/>
    <mergeCell ref="AA82:AF83"/>
    <mergeCell ref="AG82:AM83"/>
    <mergeCell ref="X83:Z83"/>
    <mergeCell ref="D84:G84"/>
    <mergeCell ref="H84:T84"/>
    <mergeCell ref="U84:W84"/>
    <mergeCell ref="X84:Z84"/>
    <mergeCell ref="AA84:AF84"/>
    <mergeCell ref="AG84:AM84"/>
    <mergeCell ref="L94:O95"/>
    <mergeCell ref="L96:O96"/>
    <mergeCell ref="L97:O97"/>
    <mergeCell ref="L98:O98"/>
    <mergeCell ref="L99:O99"/>
    <mergeCell ref="B97:H97"/>
    <mergeCell ref="AZ89:BE89"/>
    <mergeCell ref="AZ90:BE90"/>
    <mergeCell ref="AZ91:BE91"/>
    <mergeCell ref="AH90:AM90"/>
    <mergeCell ref="AH91:AM91"/>
    <mergeCell ref="AN90:AS90"/>
    <mergeCell ref="AN91:AS91"/>
    <mergeCell ref="AT90:AY90"/>
    <mergeCell ref="AT91:AY91"/>
    <mergeCell ref="AH89:AY89"/>
    <mergeCell ref="V90:AA90"/>
    <mergeCell ref="AB90:AG90"/>
    <mergeCell ref="V91:AA91"/>
    <mergeCell ref="AB91:AG91"/>
    <mergeCell ref="P89:AG89"/>
    <mergeCell ref="B91:I91"/>
    <mergeCell ref="B90:I90"/>
    <mergeCell ref="B89:I89"/>
    <mergeCell ref="B99:H99"/>
    <mergeCell ref="B98:H98"/>
    <mergeCell ref="B96:H96"/>
    <mergeCell ref="I96:K96"/>
    <mergeCell ref="I97:K97"/>
    <mergeCell ref="I98:K98"/>
    <mergeCell ref="I99:K99"/>
    <mergeCell ref="B94:K94"/>
    <mergeCell ref="B95:K95"/>
    <mergeCell ref="P98:S98"/>
    <mergeCell ref="P99:S99"/>
    <mergeCell ref="T94:W95"/>
    <mergeCell ref="T96:W96"/>
    <mergeCell ref="T97:W97"/>
    <mergeCell ref="T98:W98"/>
    <mergeCell ref="T99:W99"/>
    <mergeCell ref="X94:AA95"/>
    <mergeCell ref="X96:AA96"/>
    <mergeCell ref="X97:AA97"/>
    <mergeCell ref="X98:AA98"/>
    <mergeCell ref="X99:AA99"/>
    <mergeCell ref="P97:S97"/>
    <mergeCell ref="P94:S95"/>
    <mergeCell ref="P96:S96"/>
    <mergeCell ref="AB94:AE95"/>
    <mergeCell ref="AB96:AE96"/>
    <mergeCell ref="AB97:AE97"/>
    <mergeCell ref="AB98:AE98"/>
    <mergeCell ref="AB99:AE99"/>
    <mergeCell ref="AF94:AI95"/>
    <mergeCell ref="AF96:AI96"/>
    <mergeCell ref="AF97:AI97"/>
    <mergeCell ref="AF98:AI98"/>
    <mergeCell ref="AF99:AI99"/>
    <mergeCell ref="AJ94:AM95"/>
    <mergeCell ref="AJ96:AM96"/>
    <mergeCell ref="AJ97:AM97"/>
    <mergeCell ref="AJ98:AM98"/>
    <mergeCell ref="AJ99:AM99"/>
    <mergeCell ref="AN94:AQ95"/>
    <mergeCell ref="AN96:AQ96"/>
    <mergeCell ref="AN97:AQ97"/>
    <mergeCell ref="AN98:AQ98"/>
    <mergeCell ref="AN99:AQ99"/>
    <mergeCell ref="AA103:AO103"/>
    <mergeCell ref="AB104:AO104"/>
    <mergeCell ref="AB105:AO105"/>
    <mergeCell ref="Q106:R106"/>
    <mergeCell ref="AB106:AO106"/>
    <mergeCell ref="Q107:R107"/>
    <mergeCell ref="AB107:AO107"/>
    <mergeCell ref="C106:L106"/>
    <mergeCell ref="C107:L107"/>
    <mergeCell ref="M104:P104"/>
    <mergeCell ref="M105:P105"/>
    <mergeCell ref="M106:P106"/>
    <mergeCell ref="M107:P107"/>
    <mergeCell ref="U104:AA104"/>
    <mergeCell ref="U105:AA105"/>
    <mergeCell ref="U106:AA106"/>
    <mergeCell ref="U107:AA107"/>
    <mergeCell ref="C103:F103"/>
    <mergeCell ref="G103:H103"/>
    <mergeCell ref="R103:S103"/>
    <mergeCell ref="C105:L105"/>
    <mergeCell ref="C104:L104"/>
    <mergeCell ref="Q104:R104"/>
    <mergeCell ref="Q105:R105"/>
    <mergeCell ref="C108:Q108"/>
    <mergeCell ref="S108:T108"/>
    <mergeCell ref="U108:V108"/>
    <mergeCell ref="N112:V112"/>
    <mergeCell ref="N113:O113"/>
    <mergeCell ref="N114:V114"/>
    <mergeCell ref="N115:V115"/>
    <mergeCell ref="B120:AO120"/>
    <mergeCell ref="N116:V116"/>
    <mergeCell ref="R45:AB45"/>
    <mergeCell ref="B9:G9"/>
    <mergeCell ref="H9:L9"/>
    <mergeCell ref="M9:Q9"/>
    <mergeCell ref="AC43:AF43"/>
    <mergeCell ref="AG43:AN43"/>
    <mergeCell ref="AG42:AN42"/>
    <mergeCell ref="R41:T41"/>
    <mergeCell ref="U41:Z41"/>
    <mergeCell ref="AA41:AB41"/>
    <mergeCell ref="R39:AB39"/>
    <mergeCell ref="R40:AB40"/>
    <mergeCell ref="R42:AB42"/>
    <mergeCell ref="R43:AB43"/>
    <mergeCell ref="R44:AB44"/>
    <mergeCell ref="AH21:AK21"/>
    <mergeCell ref="AH22:AK22"/>
    <mergeCell ref="AH23:AK23"/>
    <mergeCell ref="AH24:AK24"/>
    <mergeCell ref="AH25:AK25"/>
    <mergeCell ref="AH26:AK26"/>
    <mergeCell ref="AH27:AK27"/>
    <mergeCell ref="AH28:AK28"/>
    <mergeCell ref="AL20:AQ20"/>
  </mergeCells>
  <phoneticPr fontId="1"/>
  <conditionalFormatting sqref="S108 B120 B63 F69:F70 R69 H80 U80 X80 AA80 AG80 J91 P90:P91 V90:V91 AB90:AB91 AH90:AH91 AN90:AN91 AT90:AT91 L94 L97:L99 P94 P97:P99 T94 T97:T99 X94 X97:X99 AB94 AB97:AB99 AF94 AF97:AF99 AJ96:AJ99 Q104 G103 U108 N112:N115">
    <cfRule type="cellIs" dxfId="111" priority="236" operator="equal">
      <formula>""</formula>
    </cfRule>
  </conditionalFormatting>
  <conditionalFormatting sqref="U20">
    <cfRule type="containsText" dxfId="110" priority="230" operator="containsText" text="田">
      <formula>NOT(ISERROR(SEARCH("田",U20)))</formula>
    </cfRule>
  </conditionalFormatting>
  <conditionalFormatting sqref="AF50">
    <cfRule type="cellIs" dxfId="109" priority="223" operator="equal">
      <formula>"N50=""②"""</formula>
    </cfRule>
  </conditionalFormatting>
  <conditionalFormatting sqref="B50 AD50 AF50">
    <cfRule type="containsText" dxfId="108" priority="222" operator="containsText" text="②">
      <formula>NOT(ISERROR(SEARCH("②",B50)))</formula>
    </cfRule>
  </conditionalFormatting>
  <conditionalFormatting sqref="B49 AD49">
    <cfRule type="containsText" dxfId="107" priority="221" operator="containsText" text="①">
      <formula>NOT(ISERROR(SEARCH("①",B49)))</formula>
    </cfRule>
  </conditionalFormatting>
  <conditionalFormatting sqref="B52 AD52">
    <cfRule type="containsText" dxfId="106" priority="220" operator="containsText" text="④">
      <formula>NOT(ISERROR(SEARCH("④",B52)))</formula>
    </cfRule>
  </conditionalFormatting>
  <conditionalFormatting sqref="B51 AD51">
    <cfRule type="containsText" dxfId="105" priority="219" operator="containsText" text="③">
      <formula>NOT(ISERROR(SEARCH("③",B51)))</formula>
    </cfRule>
  </conditionalFormatting>
  <conditionalFormatting sqref="B54">
    <cfRule type="containsText" dxfId="104" priority="214" operator="containsText" text="⑥">
      <formula>NOT(ISERROR(SEARCH("⑥",B54)))</formula>
    </cfRule>
  </conditionalFormatting>
  <conditionalFormatting sqref="B53">
    <cfRule type="containsText" dxfId="103" priority="213" operator="containsText" text="⑤">
      <formula>NOT(ISERROR(SEARCH("⑤",B53)))</formula>
    </cfRule>
  </conditionalFormatting>
  <conditionalFormatting sqref="B56">
    <cfRule type="containsText" dxfId="102" priority="212" operator="containsText" text="⑧">
      <formula>NOT(ISERROR(SEARCH("⑧",B56)))</formula>
    </cfRule>
  </conditionalFormatting>
  <conditionalFormatting sqref="B55">
    <cfRule type="containsText" dxfId="101" priority="211" operator="containsText" text="⑦">
      <formula>NOT(ISERROR(SEARCH("⑦",B55)))</formula>
    </cfRule>
  </conditionalFormatting>
  <conditionalFormatting sqref="B58">
    <cfRule type="containsText" dxfId="100" priority="210" operator="containsText" text="⑩">
      <formula>NOT(ISERROR(SEARCH("⑩",B58)))</formula>
    </cfRule>
  </conditionalFormatting>
  <conditionalFormatting sqref="B57">
    <cfRule type="containsText" dxfId="99" priority="209" operator="containsText" text="⑨">
      <formula>NOT(ISERROR(SEARCH("⑨",B57)))</formula>
    </cfRule>
  </conditionalFormatting>
  <conditionalFormatting sqref="B60">
    <cfRule type="containsText" dxfId="98" priority="208" operator="containsText" text="⑫">
      <formula>NOT(ISERROR(SEARCH("⑫",B60)))</formula>
    </cfRule>
  </conditionalFormatting>
  <conditionalFormatting sqref="B59">
    <cfRule type="containsText" dxfId="97" priority="207" operator="containsText" text="⑪">
      <formula>NOT(ISERROR(SEARCH("⑪",B59)))</formula>
    </cfRule>
  </conditionalFormatting>
  <conditionalFormatting sqref="O50">
    <cfRule type="containsText" dxfId="96" priority="206" operator="containsText" text="⑭">
      <formula>NOT(ISERROR(SEARCH("⑭",O50)))</formula>
    </cfRule>
  </conditionalFormatting>
  <conditionalFormatting sqref="O49">
    <cfRule type="containsText" dxfId="95" priority="205" operator="containsText" text="⑬">
      <formula>NOT(ISERROR(SEARCH("⑬",O49)))</formula>
    </cfRule>
  </conditionalFormatting>
  <conditionalFormatting sqref="O54">
    <cfRule type="containsText" dxfId="94" priority="202" operator="containsText" text="⑱">
      <formula>NOT(ISERROR(SEARCH("⑱",O54)))</formula>
    </cfRule>
  </conditionalFormatting>
  <conditionalFormatting sqref="O53">
    <cfRule type="containsText" dxfId="93" priority="201" operator="containsText" text="⑰">
      <formula>NOT(ISERROR(SEARCH("⑰",O53)))</formula>
    </cfRule>
  </conditionalFormatting>
  <conditionalFormatting sqref="O56">
    <cfRule type="containsText" dxfId="92" priority="200" operator="containsText" text="⑳">
      <formula>NOT(ISERROR(SEARCH("⑳",O56)))</formula>
    </cfRule>
  </conditionalFormatting>
  <conditionalFormatting sqref="O55">
    <cfRule type="containsText" dxfId="91" priority="199" operator="containsText" text="⑲">
      <formula>NOT(ISERROR(SEARCH("⑲",O55)))</formula>
    </cfRule>
  </conditionalFormatting>
  <conditionalFormatting sqref="O52">
    <cfRule type="containsText" dxfId="90" priority="198" operator="containsText" text="⑯">
      <formula>NOT(ISERROR(SEARCH("⑯",O52)))</formula>
    </cfRule>
  </conditionalFormatting>
  <conditionalFormatting sqref="O51">
    <cfRule type="containsText" dxfId="89" priority="197" operator="containsText" text="⑮">
      <formula>NOT(ISERROR(SEARCH("⑮",O51)))</formula>
    </cfRule>
  </conditionalFormatting>
  <conditionalFormatting sqref="H10">
    <cfRule type="cellIs" dxfId="88" priority="166" operator="equal">
      <formula>"受け手"</formula>
    </cfRule>
    <cfRule type="cellIs" dxfId="87" priority="167" operator="equal">
      <formula>"出し手"</formula>
    </cfRule>
  </conditionalFormatting>
  <conditionalFormatting sqref="AQ6">
    <cfRule type="cellIs" dxfId="86" priority="163" operator="equal">
      <formula>"無し"</formula>
    </cfRule>
    <cfRule type="cellIs" dxfId="85" priority="164" operator="equal">
      <formula>"受給者"</formula>
    </cfRule>
  </conditionalFormatting>
  <conditionalFormatting sqref="AQ7">
    <cfRule type="cellIs" dxfId="84" priority="153" operator="equal">
      <formula>"無し"</formula>
    </cfRule>
    <cfRule type="cellIs" dxfId="83" priority="154" operator="equal">
      <formula>"受給者"</formula>
    </cfRule>
  </conditionalFormatting>
  <conditionalFormatting sqref="W21:W24 R42 R44:R45">
    <cfRule type="cellIs" dxfId="82" priority="148" operator="equal">
      <formula>""</formula>
    </cfRule>
  </conditionalFormatting>
  <conditionalFormatting sqref="H20">
    <cfRule type="cellIs" dxfId="81" priority="146" operator="equal">
      <formula>""</formula>
    </cfRule>
  </conditionalFormatting>
  <conditionalFormatting sqref="N21:N24">
    <cfRule type="cellIs" dxfId="80" priority="144" operator="equal">
      <formula>""</formula>
    </cfRule>
  </conditionalFormatting>
  <conditionalFormatting sqref="U23:U24 S23:S24">
    <cfRule type="cellIs" dxfId="79" priority="142" operator="equal">
      <formula>""</formula>
    </cfRule>
  </conditionalFormatting>
  <conditionalFormatting sqref="U23:U24 S23:S24">
    <cfRule type="containsText" dxfId="78" priority="143" operator="containsText" text="田">
      <formula>NOT(ISERROR(SEARCH("田",S23)))</formula>
    </cfRule>
  </conditionalFormatting>
  <conditionalFormatting sqref="B20">
    <cfRule type="cellIs" dxfId="77" priority="135" operator="equal">
      <formula>""</formula>
    </cfRule>
  </conditionalFormatting>
  <conditionalFormatting sqref="N20">
    <cfRule type="cellIs" dxfId="76" priority="134" operator="equal">
      <formula>""</formula>
    </cfRule>
  </conditionalFormatting>
  <conditionalFormatting sqref="W20">
    <cfRule type="cellIs" dxfId="75" priority="133" operator="equal">
      <formula>""</formula>
    </cfRule>
  </conditionalFormatting>
  <conditionalFormatting sqref="R6:AP7 AV6:AZ7">
    <cfRule type="cellIs" dxfId="74" priority="132" operator="equal">
      <formula>""</formula>
    </cfRule>
  </conditionalFormatting>
  <conditionalFormatting sqref="AQ6:AU7">
    <cfRule type="cellIs" dxfId="73" priority="127" operator="equal">
      <formula>""</formula>
    </cfRule>
  </conditionalFormatting>
  <conditionalFormatting sqref="H10:Q10">
    <cfRule type="cellIs" dxfId="72" priority="126" operator="equal">
      <formula>""</formula>
    </cfRule>
  </conditionalFormatting>
  <conditionalFormatting sqref="U20:V20">
    <cfRule type="cellIs" dxfId="71" priority="125" operator="equal">
      <formula>""</formula>
    </cfRule>
  </conditionalFormatting>
  <conditionalFormatting sqref="R39">
    <cfRule type="cellIs" dxfId="70" priority="124" operator="equal">
      <formula>""</formula>
    </cfRule>
  </conditionalFormatting>
  <conditionalFormatting sqref="AF53:AL60">
    <cfRule type="cellIs" dxfId="69" priority="123" operator="equal">
      <formula>""</formula>
    </cfRule>
  </conditionalFormatting>
  <conditionalFormatting sqref="L69:Q70">
    <cfRule type="cellIs" dxfId="68" priority="122" operator="equal">
      <formula>""</formula>
    </cfRule>
  </conditionalFormatting>
  <conditionalFormatting sqref="R70">
    <cfRule type="cellIs" dxfId="67" priority="121" operator="equal">
      <formula>""</formula>
    </cfRule>
  </conditionalFormatting>
  <conditionalFormatting sqref="H84 U84 X84 AA84 AG84">
    <cfRule type="cellIs" dxfId="66" priority="120" operator="equal">
      <formula>""</formula>
    </cfRule>
  </conditionalFormatting>
  <conditionalFormatting sqref="AZ90:BE90">
    <cfRule type="cellIs" dxfId="65" priority="119" operator="equal">
      <formula>""</formula>
    </cfRule>
  </conditionalFormatting>
  <conditionalFormatting sqref="AN96:AN99">
    <cfRule type="cellIs" dxfId="64" priority="118" operator="equal">
      <formula>""</formula>
    </cfRule>
  </conditionalFormatting>
  <conditionalFormatting sqref="R103">
    <cfRule type="cellIs" dxfId="63" priority="117" operator="equal">
      <formula>""</formula>
    </cfRule>
  </conditionalFormatting>
  <conditionalFormatting sqref="Q105:R105">
    <cfRule type="cellIs" dxfId="62" priority="116" operator="equal">
      <formula>""</formula>
    </cfRule>
  </conditionalFormatting>
  <conditionalFormatting sqref="AA103:AO103 AB104:AO105">
    <cfRule type="cellIs" dxfId="61" priority="115" operator="equal">
      <formula>""</formula>
    </cfRule>
  </conditionalFormatting>
  <conditionalFormatting sqref="Q106">
    <cfRule type="cellIs" dxfId="60" priority="114" operator="equal">
      <formula>""</formula>
    </cfRule>
  </conditionalFormatting>
  <conditionalFormatting sqref="Q107:R107">
    <cfRule type="cellIs" dxfId="59" priority="113" operator="equal">
      <formula>""</formula>
    </cfRule>
  </conditionalFormatting>
  <conditionalFormatting sqref="AB106:AO107">
    <cfRule type="cellIs" dxfId="58" priority="112" operator="equal">
      <formula>""</formula>
    </cfRule>
  </conditionalFormatting>
  <conditionalFormatting sqref="R40">
    <cfRule type="cellIs" dxfId="57" priority="111" operator="equal">
      <formula>""</formula>
    </cfRule>
  </conditionalFormatting>
  <conditionalFormatting sqref="R43">
    <cfRule type="cellIs" dxfId="56" priority="109" operator="equal">
      <formula>""</formula>
    </cfRule>
  </conditionalFormatting>
  <conditionalFormatting sqref="H9:L9">
    <cfRule type="cellIs" dxfId="55" priority="108" operator="equal">
      <formula>""</formula>
    </cfRule>
  </conditionalFormatting>
  <conditionalFormatting sqref="AG43">
    <cfRule type="cellIs" dxfId="54" priority="107" operator="equal">
      <formula>"削除して下さい。セルは赤いままです"</formula>
    </cfRule>
  </conditionalFormatting>
  <conditionalFormatting sqref="U41">
    <cfRule type="cellIs" dxfId="53" priority="106" operator="equal">
      <formula>""</formula>
    </cfRule>
  </conditionalFormatting>
  <conditionalFormatting sqref="S25 U25">
    <cfRule type="containsText" dxfId="52" priority="75" operator="containsText" text="田">
      <formula>NOT(ISERROR(SEARCH("田",S25)))</formula>
    </cfRule>
  </conditionalFormatting>
  <conditionalFormatting sqref="W26">
    <cfRule type="cellIs" dxfId="51" priority="74" operator="equal">
      <formula>""</formula>
    </cfRule>
  </conditionalFormatting>
  <conditionalFormatting sqref="N26">
    <cfRule type="cellIs" dxfId="50" priority="72" operator="equal">
      <formula>""</formula>
    </cfRule>
  </conditionalFormatting>
  <conditionalFormatting sqref="S26 U26">
    <cfRule type="cellIs" dxfId="49" priority="70" operator="equal">
      <formula>""</formula>
    </cfRule>
  </conditionalFormatting>
  <conditionalFormatting sqref="S26 U26">
    <cfRule type="containsText" dxfId="48" priority="71" operator="containsText" text="田">
      <formula>NOT(ISERROR(SEARCH("田",S26)))</formula>
    </cfRule>
  </conditionalFormatting>
  <conditionalFormatting sqref="N25">
    <cfRule type="cellIs" dxfId="47" priority="68" operator="equal">
      <formula>""</formula>
    </cfRule>
  </conditionalFormatting>
  <conditionalFormatting sqref="W25">
    <cfRule type="cellIs" dxfId="46" priority="67" operator="equal">
      <formula>""</formula>
    </cfRule>
  </conditionalFormatting>
  <conditionalFormatting sqref="S25:V25">
    <cfRule type="cellIs" dxfId="45" priority="66" operator="equal">
      <formula>""</formula>
    </cfRule>
  </conditionalFormatting>
  <conditionalFormatting sqref="W27:W28">
    <cfRule type="cellIs" dxfId="44" priority="63" operator="equal">
      <formula>""</formula>
    </cfRule>
  </conditionalFormatting>
  <conditionalFormatting sqref="N27:N28">
    <cfRule type="cellIs" dxfId="43" priority="60" operator="equal">
      <formula>""</formula>
    </cfRule>
  </conditionalFormatting>
  <conditionalFormatting sqref="U28 S28">
    <cfRule type="cellIs" dxfId="42" priority="58" operator="equal">
      <formula>""</formula>
    </cfRule>
  </conditionalFormatting>
  <conditionalFormatting sqref="U28 S28">
    <cfRule type="containsText" dxfId="41" priority="59" operator="containsText" text="田">
      <formula>NOT(ISERROR(SEARCH("田",S28)))</formula>
    </cfRule>
  </conditionalFormatting>
  <conditionalFormatting sqref="S27 U27">
    <cfRule type="cellIs" dxfId="40" priority="56" operator="equal">
      <formula>""</formula>
    </cfRule>
  </conditionalFormatting>
  <conditionalFormatting sqref="S27 U27">
    <cfRule type="containsText" dxfId="39" priority="57" operator="containsText" text="田">
      <formula>NOT(ISERROR(SEARCH("田",S27)))</formula>
    </cfRule>
  </conditionalFormatting>
  <conditionalFormatting sqref="W33:W35">
    <cfRule type="cellIs" dxfId="38" priority="53" operator="equal">
      <formula>""</formula>
    </cfRule>
  </conditionalFormatting>
  <conditionalFormatting sqref="B34:B35">
    <cfRule type="cellIs" dxfId="37" priority="52" operator="equal">
      <formula>""</formula>
    </cfRule>
  </conditionalFormatting>
  <conditionalFormatting sqref="H34:H35">
    <cfRule type="cellIs" dxfId="36" priority="51" operator="equal">
      <formula>""</formula>
    </cfRule>
  </conditionalFormatting>
  <conditionalFormatting sqref="N33:N35">
    <cfRule type="cellIs" dxfId="35" priority="50" operator="equal">
      <formula>""</formula>
    </cfRule>
  </conditionalFormatting>
  <conditionalFormatting sqref="U33:U35 S33:S35">
    <cfRule type="cellIs" dxfId="34" priority="48" operator="equal">
      <formula>""</formula>
    </cfRule>
  </conditionalFormatting>
  <conditionalFormatting sqref="U33:U35 S33:S35">
    <cfRule type="containsText" dxfId="33" priority="49" operator="containsText" text="田">
      <formula>NOT(ISERROR(SEARCH("田",S33)))</formula>
    </cfRule>
  </conditionalFormatting>
  <conditionalFormatting sqref="S32 U32">
    <cfRule type="cellIs" dxfId="32" priority="46" operator="equal">
      <formula>""</formula>
    </cfRule>
  </conditionalFormatting>
  <conditionalFormatting sqref="S32 U32">
    <cfRule type="containsText" dxfId="31" priority="47" operator="containsText" text="田">
      <formula>NOT(ISERROR(SEARCH("田",S32)))</formula>
    </cfRule>
  </conditionalFormatting>
  <conditionalFormatting sqref="W29:W31">
    <cfRule type="cellIs" dxfId="30" priority="43" operator="equal">
      <formula>""</formula>
    </cfRule>
  </conditionalFormatting>
  <conditionalFormatting sqref="N29:N31">
    <cfRule type="cellIs" dxfId="29" priority="40" operator="equal">
      <formula>""</formula>
    </cfRule>
  </conditionalFormatting>
  <conditionalFormatting sqref="U30:U31 S30:S31">
    <cfRule type="cellIs" dxfId="28" priority="38" operator="equal">
      <formula>""</formula>
    </cfRule>
  </conditionalFormatting>
  <conditionalFormatting sqref="U30:U31 S30:S31">
    <cfRule type="containsText" dxfId="27" priority="39" operator="containsText" text="田">
      <formula>NOT(ISERROR(SEARCH("田",S30)))</formula>
    </cfRule>
  </conditionalFormatting>
  <conditionalFormatting sqref="S29 U29">
    <cfRule type="cellIs" dxfId="26" priority="36" operator="equal">
      <formula>""</formula>
    </cfRule>
  </conditionalFormatting>
  <conditionalFormatting sqref="S29 U29">
    <cfRule type="containsText" dxfId="25" priority="37" operator="containsText" text="田">
      <formula>NOT(ISERROR(SEARCH("田",S29)))</formula>
    </cfRule>
  </conditionalFormatting>
  <conditionalFormatting sqref="N32">
    <cfRule type="cellIs" dxfId="24" priority="31" operator="equal">
      <formula>""</formula>
    </cfRule>
  </conditionalFormatting>
  <conditionalFormatting sqref="W32">
    <cfRule type="cellIs" dxfId="23" priority="30" operator="equal">
      <formula>""</formula>
    </cfRule>
  </conditionalFormatting>
  <conditionalFormatting sqref="H6:Q7">
    <cfRule type="cellIs" dxfId="22" priority="29" operator="equal">
      <formula>""</formula>
    </cfRule>
  </conditionalFormatting>
  <conditionalFormatting sqref="U21:U22 S21:S22">
    <cfRule type="cellIs" dxfId="21" priority="26" operator="equal">
      <formula>""</formula>
    </cfRule>
  </conditionalFormatting>
  <conditionalFormatting sqref="U21:U22 S21:S22">
    <cfRule type="containsText" dxfId="20" priority="27" operator="containsText" text="田">
      <formula>NOT(ISERROR(SEARCH("田",S21)))</formula>
    </cfRule>
  </conditionalFormatting>
  <conditionalFormatting sqref="H25">
    <cfRule type="cellIs" dxfId="19" priority="25" operator="equal">
      <formula>""</formula>
    </cfRule>
  </conditionalFormatting>
  <conditionalFormatting sqref="S20">
    <cfRule type="cellIs" dxfId="18" priority="23" operator="equal">
      <formula>""</formula>
    </cfRule>
  </conditionalFormatting>
  <conditionalFormatting sqref="S20">
    <cfRule type="containsText" dxfId="17" priority="24" operator="containsText" text="田">
      <formula>NOT(ISERROR(SEARCH("田",S20)))</formula>
    </cfRule>
  </conditionalFormatting>
  <conditionalFormatting sqref="H24">
    <cfRule type="cellIs" dxfId="16" priority="20" operator="equal">
      <formula>""</formula>
    </cfRule>
  </conditionalFormatting>
  <conditionalFormatting sqref="B24">
    <cfRule type="cellIs" dxfId="15" priority="19" operator="equal">
      <formula>""</formula>
    </cfRule>
  </conditionalFormatting>
  <conditionalFormatting sqref="B25:B29">
    <cfRule type="cellIs" dxfId="14" priority="18" operator="equal">
      <formula>""</formula>
    </cfRule>
  </conditionalFormatting>
  <conditionalFormatting sqref="H26:H29">
    <cfRule type="cellIs" dxfId="13" priority="17" operator="equal">
      <formula>""</formula>
    </cfRule>
  </conditionalFormatting>
  <conditionalFormatting sqref="B30:B33">
    <cfRule type="cellIs" dxfId="12" priority="16" operator="equal">
      <formula>""</formula>
    </cfRule>
  </conditionalFormatting>
  <conditionalFormatting sqref="H30:H33">
    <cfRule type="cellIs" dxfId="11" priority="15" operator="equal">
      <formula>""</formula>
    </cfRule>
  </conditionalFormatting>
  <conditionalFormatting sqref="L96">
    <cfRule type="cellIs" dxfId="10" priority="8" operator="equal">
      <formula>""</formula>
    </cfRule>
  </conditionalFormatting>
  <conditionalFormatting sqref="P96 T96 X96 AB96 AF96">
    <cfRule type="cellIs" dxfId="9" priority="7" operator="equal">
      <formula>""</formula>
    </cfRule>
  </conditionalFormatting>
  <conditionalFormatting sqref="H23">
    <cfRule type="cellIs" dxfId="8" priority="6" operator="equal">
      <formula>""</formula>
    </cfRule>
  </conditionalFormatting>
  <conditionalFormatting sqref="B23">
    <cfRule type="cellIs" dxfId="7" priority="5" operator="equal">
      <formula>""</formula>
    </cfRule>
  </conditionalFormatting>
  <conditionalFormatting sqref="N116">
    <cfRule type="cellIs" dxfId="6" priority="4" operator="equal">
      <formula>""</formula>
    </cfRule>
  </conditionalFormatting>
  <conditionalFormatting sqref="H21:H22">
    <cfRule type="cellIs" dxfId="5" priority="3" operator="equal">
      <formula>""</formula>
    </cfRule>
  </conditionalFormatting>
  <conditionalFormatting sqref="B21:B22">
    <cfRule type="cellIs" dxfId="4" priority="2" operator="equal">
      <formula>""</formula>
    </cfRule>
  </conditionalFormatting>
  <conditionalFormatting sqref="H3:O3">
    <cfRule type="cellIs" dxfId="3" priority="1" operator="lessThan">
      <formula>TODAY()</formula>
    </cfRule>
  </conditionalFormatting>
  <dataValidations xWindow="777" yWindow="607" count="7">
    <dataValidation imeMode="hiragana" allowBlank="1" showInputMessage="1" showErrorMessage="1" sqref="AV6:AZ7 U6:AP7 S20:S35 U20:U35 B20:B35 H20:H35"/>
    <dataValidation type="list" allowBlank="1" showInputMessage="1" showErrorMessage="1" sqref="AQ6:AU7">
      <formula1>"受給者,無し"</formula1>
    </dataValidation>
    <dataValidation type="list" showInputMessage="1" showErrorMessage="1" sqref="H10:Q10">
      <formula1>"出し手,受け手"</formula1>
    </dataValidation>
    <dataValidation imeMode="off" allowBlank="1" showInputMessage="1" showErrorMessage="1" sqref="R6:T7 W20:W35 N20:N35 H3:O3"/>
    <dataValidation type="list" showErrorMessage="1" promptTitle="リスト選択" prompt="リスト選択" sqref="R40">
      <formula1>"10ａ当たり,総額"</formula1>
    </dataValidation>
    <dataValidation type="list" allowBlank="1" showInputMessage="1" showErrorMessage="1" sqref="U108:V108">
      <formula1>"分,km"</formula1>
    </dataValidation>
    <dataValidation type="list" allowBlank="1" showInputMessage="1" showErrorMessage="1" sqref="R45:AB45">
      <formula1>$BG$46:$BG$48</formula1>
    </dataValidation>
  </dataValidations>
  <pageMargins left="0.78740157480314965" right="0.39370078740157483" top="0.59055118110236227" bottom="0.39370078740157483" header="0.31496062992125984" footer="0.31496062992125984"/>
  <pageSetup paperSize="8" scale="81" orientation="portrait" r:id="rId1"/>
  <rowBreaks count="1" manualBreakCount="1">
    <brk id="63" max="56"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00FF"/>
  </sheetPr>
  <dimension ref="A1:AD51"/>
  <sheetViews>
    <sheetView showZeros="0" view="pageBreakPreview" zoomScaleNormal="100" zoomScaleSheetLayoutView="100" workbookViewId="0">
      <selection activeCell="A6" sqref="A6"/>
    </sheetView>
  </sheetViews>
  <sheetFormatPr defaultRowHeight="18" customHeight="1" x14ac:dyDescent="0.15"/>
  <cols>
    <col min="1" max="1" width="6.625" style="6" customWidth="1"/>
    <col min="2" max="3" width="10.625" style="6" customWidth="1"/>
    <col min="4" max="5" width="4.625" style="6" customWidth="1"/>
    <col min="6" max="6" width="8.625" style="6" customWidth="1"/>
    <col min="7" max="7" width="1.625" style="6" customWidth="1"/>
    <col min="8" max="8" width="4.625" style="6" customWidth="1"/>
    <col min="9" max="9" width="2.625" style="6" customWidth="1"/>
    <col min="10" max="10" width="4.625" style="6" customWidth="1"/>
    <col min="11" max="11" width="5.625" style="6" customWidth="1"/>
    <col min="12" max="12" width="7.625" style="6" customWidth="1"/>
    <col min="13" max="13" width="3.625" style="6" customWidth="1"/>
    <col min="14" max="14" width="4.625" style="6" customWidth="1"/>
    <col min="15" max="15" width="1.625" style="6" customWidth="1"/>
    <col min="16" max="16" width="7.625" style="6" customWidth="1"/>
    <col min="17" max="19" width="3.625" style="6" customWidth="1"/>
    <col min="20" max="20" width="1.625" style="6" customWidth="1"/>
    <col min="21" max="21" width="3.625" style="6" customWidth="1"/>
    <col min="22" max="22" width="4.625" style="6" customWidth="1"/>
    <col min="23" max="23" width="24.625" style="6" customWidth="1"/>
    <col min="24" max="24" width="3.625" style="6" customWidth="1"/>
    <col min="25" max="25" width="6.625" style="6" customWidth="1"/>
    <col min="26" max="26" width="24.625" style="6" customWidth="1"/>
    <col min="27" max="27" width="3.625" style="6" customWidth="1"/>
    <col min="28" max="30" width="8.625" style="6" customWidth="1"/>
    <col min="31" max="16384" width="9" style="6"/>
  </cols>
  <sheetData>
    <row r="1" spans="1:30" ht="18" customHeight="1" x14ac:dyDescent="0.15">
      <c r="A1" s="6" t="s">
        <v>0</v>
      </c>
      <c r="U1" s="6" t="s">
        <v>47</v>
      </c>
    </row>
    <row r="3" spans="1:30" ht="18" customHeight="1" x14ac:dyDescent="0.15">
      <c r="A3" s="705" t="s">
        <v>2</v>
      </c>
      <c r="B3" s="705"/>
      <c r="C3" s="705"/>
      <c r="D3" s="705"/>
      <c r="E3" s="705"/>
      <c r="F3" s="705"/>
      <c r="G3" s="705"/>
      <c r="H3" s="705"/>
      <c r="I3" s="705"/>
      <c r="J3" s="705"/>
      <c r="K3" s="705"/>
      <c r="L3" s="705"/>
      <c r="M3" s="705"/>
      <c r="N3" s="705"/>
      <c r="O3" s="705"/>
      <c r="P3" s="705"/>
      <c r="Q3" s="705"/>
      <c r="R3" s="705"/>
      <c r="S3" s="705"/>
      <c r="U3" s="7"/>
      <c r="V3" s="659" t="s">
        <v>407</v>
      </c>
      <c r="W3" s="660"/>
      <c r="X3" s="660"/>
      <c r="Y3" s="660"/>
      <c r="Z3" s="661"/>
      <c r="AA3" s="659" t="s">
        <v>408</v>
      </c>
      <c r="AB3" s="660"/>
      <c r="AC3" s="660"/>
      <c r="AD3" s="661"/>
    </row>
    <row r="4" spans="1:30" ht="18" customHeight="1" x14ac:dyDescent="0.15">
      <c r="N4" s="654" t="str">
        <f>IF(申請書入力シート!H3="","令和 　　年 　　月 　　日",申請書入力シート!H3)</f>
        <v>令和 　　年 　　月 　　日</v>
      </c>
      <c r="O4" s="654"/>
      <c r="P4" s="654"/>
      <c r="Q4" s="654"/>
      <c r="R4" s="654"/>
      <c r="U4" s="8">
        <f>申請書入力シート!B49</f>
        <v>1</v>
      </c>
      <c r="V4" s="9" t="s">
        <v>48</v>
      </c>
      <c r="W4" s="10"/>
      <c r="X4" s="8">
        <f>申請書入力シート!O49</f>
        <v>13</v>
      </c>
      <c r="Y4" s="11" t="s">
        <v>66</v>
      </c>
      <c r="Z4" s="9" t="s">
        <v>67</v>
      </c>
      <c r="AA4" s="8">
        <f>申請書入力シート!AD49</f>
        <v>1</v>
      </c>
      <c r="AB4" s="12" t="s">
        <v>48</v>
      </c>
      <c r="AC4" s="13"/>
      <c r="AD4" s="14"/>
    </row>
    <row r="5" spans="1:30" ht="18" customHeight="1" x14ac:dyDescent="0.15">
      <c r="A5" s="6" t="s">
        <v>476</v>
      </c>
      <c r="U5" s="8">
        <f>申請書入力シート!B50</f>
        <v>2</v>
      </c>
      <c r="V5" s="9" t="s">
        <v>429</v>
      </c>
      <c r="W5" s="10"/>
      <c r="X5" s="8">
        <f>申請書入力シート!O50</f>
        <v>14</v>
      </c>
      <c r="Y5" s="15" t="s">
        <v>77</v>
      </c>
      <c r="Z5" s="9" t="s">
        <v>69</v>
      </c>
      <c r="AA5" s="8" t="str">
        <f>申請書入力シート!AD50</f>
        <v>②</v>
      </c>
      <c r="AB5" s="12" t="s">
        <v>75</v>
      </c>
      <c r="AC5" s="13"/>
      <c r="AD5" s="14"/>
    </row>
    <row r="6" spans="1:30" ht="18" customHeight="1" x14ac:dyDescent="0.15">
      <c r="U6" s="8">
        <f>申請書入力シート!B51</f>
        <v>3</v>
      </c>
      <c r="V6" s="9" t="s">
        <v>50</v>
      </c>
      <c r="W6" s="10"/>
      <c r="X6" s="8">
        <f>申請書入力シート!O51</f>
        <v>15</v>
      </c>
      <c r="Y6" s="15" t="s">
        <v>78</v>
      </c>
      <c r="Z6" s="9" t="s">
        <v>70</v>
      </c>
      <c r="AA6" s="8">
        <f>申請書入力シート!AD51</f>
        <v>3</v>
      </c>
      <c r="AB6" s="12" t="s">
        <v>76</v>
      </c>
      <c r="AC6" s="13"/>
      <c r="AD6" s="14"/>
    </row>
    <row r="7" spans="1:30" ht="18" customHeight="1" x14ac:dyDescent="0.15">
      <c r="A7" s="6" t="str">
        <f>"＜"&amp;申請書入力シート!B6&amp;"＞"</f>
        <v>＜賃貸人＞</v>
      </c>
      <c r="I7" s="6" t="str">
        <f>"＜"&amp;申請書入力シート!B7&amp;"＞"</f>
        <v>＜賃借人＞</v>
      </c>
      <c r="U7" s="8">
        <f>申請書入力シート!B52</f>
        <v>4</v>
      </c>
      <c r="V7" s="9" t="s">
        <v>53</v>
      </c>
      <c r="W7" s="10"/>
      <c r="X7" s="8">
        <f>申請書入力シート!O52</f>
        <v>16</v>
      </c>
      <c r="Y7" s="16" t="s">
        <v>79</v>
      </c>
      <c r="Z7" s="9" t="s">
        <v>71</v>
      </c>
      <c r="AA7" s="17">
        <f>申請書入力シート!AD52</f>
        <v>4</v>
      </c>
      <c r="AB7" s="18" t="s">
        <v>74</v>
      </c>
      <c r="AC7" s="19"/>
      <c r="AD7" s="20"/>
    </row>
    <row r="8" spans="1:30" ht="18" customHeight="1" x14ac:dyDescent="0.15">
      <c r="A8" s="6" t="s">
        <v>3</v>
      </c>
      <c r="B8" s="658">
        <f>申請書入力シート!AA6</f>
        <v>0</v>
      </c>
      <c r="C8" s="658"/>
      <c r="D8" s="658"/>
      <c r="E8" s="658"/>
      <c r="F8" s="658"/>
      <c r="G8" s="658"/>
      <c r="H8" s="21"/>
      <c r="I8" s="21" t="s">
        <v>3</v>
      </c>
      <c r="J8" s="21"/>
      <c r="K8" s="25">
        <f>申請書入力シート!AA7</f>
        <v>0</v>
      </c>
      <c r="L8" s="25"/>
      <c r="M8" s="25"/>
      <c r="N8" s="25"/>
      <c r="O8" s="25"/>
      <c r="P8" s="25"/>
      <c r="Q8" s="22"/>
      <c r="R8" s="22"/>
      <c r="S8" s="22"/>
      <c r="U8" s="8">
        <f>申請書入力シート!B53</f>
        <v>5</v>
      </c>
      <c r="V8" s="9" t="s">
        <v>54</v>
      </c>
      <c r="W8" s="10"/>
      <c r="X8" s="8">
        <f>申請書入力シート!O53</f>
        <v>17</v>
      </c>
      <c r="Y8" s="9" t="s">
        <v>68</v>
      </c>
      <c r="Z8" s="10"/>
      <c r="AA8" s="24"/>
      <c r="AB8" s="699">
        <f>申請書入力シート!AF53</f>
        <v>0</v>
      </c>
      <c r="AC8" s="700"/>
      <c r="AD8" s="701"/>
    </row>
    <row r="9" spans="1:30" ht="18" customHeight="1" x14ac:dyDescent="0.15">
      <c r="B9" s="6" t="str">
        <f>IF(申請書入力シート!H6=申請書入力シート!AL20,"","(故)"&amp;申請書入力シート!AL20&amp;" 相続人代表")</f>
        <v/>
      </c>
      <c r="U9" s="8">
        <f>申請書入力シート!B54</f>
        <v>6</v>
      </c>
      <c r="V9" s="9" t="s">
        <v>55</v>
      </c>
      <c r="W9" s="10"/>
      <c r="X9" s="8" t="str">
        <f>申請書入力シート!O54</f>
        <v>⑱</v>
      </c>
      <c r="Y9" s="9" t="s">
        <v>72</v>
      </c>
      <c r="Z9" s="10"/>
      <c r="AA9" s="24"/>
      <c r="AB9" s="699"/>
      <c r="AC9" s="700"/>
      <c r="AD9" s="701"/>
    </row>
    <row r="10" spans="1:30" ht="18" customHeight="1" x14ac:dyDescent="0.15">
      <c r="A10" s="6" t="s">
        <v>4</v>
      </c>
      <c r="B10" s="658"/>
      <c r="C10" s="658"/>
      <c r="D10" s="25"/>
      <c r="F10" s="328"/>
      <c r="G10" s="27"/>
      <c r="H10" s="21"/>
      <c r="I10" s="21" t="s">
        <v>4</v>
      </c>
      <c r="J10" s="21"/>
      <c r="K10" s="658"/>
      <c r="L10" s="658"/>
      <c r="M10" s="658"/>
      <c r="N10" s="658"/>
      <c r="O10" s="658"/>
      <c r="P10" s="26"/>
      <c r="U10" s="8">
        <f>申請書入力シート!B55</f>
        <v>7</v>
      </c>
      <c r="V10" s="9" t="s">
        <v>56</v>
      </c>
      <c r="W10" s="10"/>
      <c r="X10" s="8">
        <f>申請書入力シート!O55</f>
        <v>19</v>
      </c>
      <c r="Y10" s="741" t="s">
        <v>73</v>
      </c>
      <c r="Z10" s="742"/>
      <c r="AA10" s="24"/>
      <c r="AB10" s="699"/>
      <c r="AC10" s="700"/>
      <c r="AD10" s="701"/>
    </row>
    <row r="11" spans="1:30" ht="18" customHeight="1" x14ac:dyDescent="0.15">
      <c r="B11" s="90"/>
      <c r="C11" s="90"/>
      <c r="D11" s="90"/>
      <c r="E11" s="90"/>
      <c r="F11" s="90"/>
      <c r="G11" s="90"/>
      <c r="H11" s="90"/>
      <c r="I11" s="90"/>
      <c r="J11" s="90"/>
      <c r="K11" s="90"/>
      <c r="L11" s="90"/>
      <c r="M11" s="90"/>
      <c r="N11" s="90"/>
      <c r="O11" s="90"/>
      <c r="P11" s="90"/>
      <c r="Q11" s="90"/>
      <c r="R11" s="90"/>
      <c r="S11" s="90"/>
      <c r="U11" s="8">
        <f>申請書入力シート!B56</f>
        <v>8</v>
      </c>
      <c r="V11" s="9" t="s">
        <v>57</v>
      </c>
      <c r="W11" s="10"/>
      <c r="X11" s="259">
        <f>申請書入力シート!O56</f>
        <v>20</v>
      </c>
      <c r="Y11" s="745" t="s">
        <v>430</v>
      </c>
      <c r="Z11" s="746"/>
      <c r="AA11" s="24"/>
      <c r="AB11" s="699"/>
      <c r="AC11" s="700"/>
      <c r="AD11" s="701"/>
    </row>
    <row r="12" spans="1:30" ht="18" customHeight="1" x14ac:dyDescent="0.15">
      <c r="A12" s="707" t="str">
        <f>"次の農地について"&amp;申請書入力シート!H8&amp;"を"&amp;申請書入力シート!B9&amp;申請書入力シート!H9&amp;申請書入力シート!M9&amp;"したいので、農地法第３条第１項に規定する許可を申請します。"</f>
        <v>次の農地について賃借権を設定（期間年間）したいので、農地法第３条第１項に規定する許可を申請します。</v>
      </c>
      <c r="B12" s="707"/>
      <c r="C12" s="707"/>
      <c r="D12" s="707"/>
      <c r="E12" s="707"/>
      <c r="F12" s="707"/>
      <c r="G12" s="707"/>
      <c r="H12" s="707"/>
      <c r="I12" s="707"/>
      <c r="J12" s="707"/>
      <c r="K12" s="707"/>
      <c r="L12" s="707"/>
      <c r="M12" s="707"/>
      <c r="N12" s="707"/>
      <c r="O12" s="707"/>
      <c r="P12" s="707"/>
      <c r="Q12" s="707"/>
      <c r="R12" s="707"/>
      <c r="S12" s="707"/>
      <c r="U12" s="8">
        <f>申請書入力シート!B57</f>
        <v>9</v>
      </c>
      <c r="V12" s="30" t="s">
        <v>62</v>
      </c>
      <c r="W12" s="7" t="s">
        <v>58</v>
      </c>
      <c r="X12" s="42"/>
      <c r="Y12" s="743" t="s">
        <v>431</v>
      </c>
      <c r="Z12" s="744"/>
      <c r="AA12" s="24"/>
      <c r="AB12" s="699"/>
      <c r="AC12" s="700"/>
      <c r="AD12" s="701"/>
    </row>
    <row r="13" spans="1:30" ht="18" customHeight="1" x14ac:dyDescent="0.15">
      <c r="U13" s="8">
        <f>申請書入力シート!B58</f>
        <v>10</v>
      </c>
      <c r="V13" s="33" t="s">
        <v>63</v>
      </c>
      <c r="W13" s="7" t="s">
        <v>59</v>
      </c>
      <c r="X13" s="362">
        <v>21</v>
      </c>
      <c r="Y13" s="363" t="s">
        <v>74</v>
      </c>
      <c r="Z13" s="364"/>
      <c r="AA13" s="24"/>
      <c r="AB13" s="699"/>
      <c r="AC13" s="700"/>
      <c r="AD13" s="701"/>
    </row>
    <row r="14" spans="1:30" ht="18" customHeight="1" x14ac:dyDescent="0.15">
      <c r="A14" s="6" t="s">
        <v>5</v>
      </c>
      <c r="U14" s="8">
        <f>申請書入力シート!B59</f>
        <v>11</v>
      </c>
      <c r="V14" s="33" t="s">
        <v>64</v>
      </c>
      <c r="W14" s="7" t="s">
        <v>60</v>
      </c>
      <c r="X14" s="365"/>
      <c r="Y14" s="695" t="str">
        <f>"　"&amp;申請書入力シート!Q58</f>
        <v>　</v>
      </c>
      <c r="Z14" s="696"/>
      <c r="AA14" s="24"/>
      <c r="AB14" s="699"/>
      <c r="AC14" s="700"/>
      <c r="AD14" s="701"/>
    </row>
    <row r="15" spans="1:30" ht="18" customHeight="1" x14ac:dyDescent="0.15">
      <c r="A15" s="706" t="s">
        <v>6</v>
      </c>
      <c r="B15" s="706"/>
      <c r="C15" s="659" t="s">
        <v>7</v>
      </c>
      <c r="D15" s="660"/>
      <c r="E15" s="661"/>
      <c r="F15" s="39" t="s">
        <v>8</v>
      </c>
      <c r="G15" s="659" t="s">
        <v>9</v>
      </c>
      <c r="H15" s="660"/>
      <c r="I15" s="660"/>
      <c r="J15" s="659" t="s">
        <v>10</v>
      </c>
      <c r="K15" s="660"/>
      <c r="L15" s="660"/>
      <c r="M15" s="660"/>
      <c r="N15" s="660"/>
      <c r="O15" s="660"/>
      <c r="P15" s="660"/>
      <c r="Q15" s="660"/>
      <c r="R15" s="660"/>
      <c r="S15" s="661"/>
      <c r="T15" s="40"/>
      <c r="U15" s="8">
        <f>申請書入力シート!B60</f>
        <v>12</v>
      </c>
      <c r="V15" s="41" t="s">
        <v>65</v>
      </c>
      <c r="W15" s="7" t="s">
        <v>61</v>
      </c>
      <c r="X15" s="42"/>
      <c r="Y15" s="697"/>
      <c r="Z15" s="698"/>
      <c r="AA15" s="44"/>
      <c r="AB15" s="702"/>
      <c r="AC15" s="703"/>
      <c r="AD15" s="704"/>
    </row>
    <row r="16" spans="1:30" ht="18" customHeight="1" x14ac:dyDescent="0.15">
      <c r="A16" s="706" t="str">
        <f>+申請書入力シート!B6</f>
        <v>賃貸人</v>
      </c>
      <c r="B16" s="706"/>
      <c r="C16" s="659">
        <f>+申請書入力シート!H6</f>
        <v>0</v>
      </c>
      <c r="D16" s="660"/>
      <c r="E16" s="661"/>
      <c r="F16" s="8">
        <f>申請書入力シート!R6</f>
        <v>0</v>
      </c>
      <c r="G16" s="673">
        <f>申請書入力シート!U6</f>
        <v>0</v>
      </c>
      <c r="H16" s="674"/>
      <c r="I16" s="675"/>
      <c r="J16" s="737">
        <f>+申請書入力シート!AA6</f>
        <v>0</v>
      </c>
      <c r="K16" s="738"/>
      <c r="L16" s="738"/>
      <c r="M16" s="738"/>
      <c r="N16" s="738"/>
      <c r="O16" s="738"/>
      <c r="P16" s="738"/>
      <c r="Q16" s="738"/>
      <c r="R16" s="738"/>
      <c r="S16" s="739"/>
      <c r="T16" s="37"/>
    </row>
    <row r="17" spans="1:30" ht="18" customHeight="1" x14ac:dyDescent="0.15">
      <c r="A17" s="706" t="str">
        <f>+申請書入力シート!B7</f>
        <v>賃借人</v>
      </c>
      <c r="B17" s="706"/>
      <c r="C17" s="750">
        <f>+申請書入力シート!H7</f>
        <v>0</v>
      </c>
      <c r="D17" s="751"/>
      <c r="E17" s="752"/>
      <c r="F17" s="8">
        <f>申請書入力シート!R7</f>
        <v>0</v>
      </c>
      <c r="G17" s="731">
        <f>申請書入力シート!U7</f>
        <v>0</v>
      </c>
      <c r="H17" s="732"/>
      <c r="I17" s="733"/>
      <c r="J17" s="737">
        <f>+申請書入力シート!AA7</f>
        <v>0</v>
      </c>
      <c r="K17" s="738"/>
      <c r="L17" s="738"/>
      <c r="M17" s="738"/>
      <c r="N17" s="738"/>
      <c r="O17" s="738"/>
      <c r="P17" s="738"/>
      <c r="Q17" s="738"/>
      <c r="R17" s="738"/>
      <c r="S17" s="739"/>
      <c r="T17" s="37"/>
      <c r="U17" s="6" t="s">
        <v>1</v>
      </c>
    </row>
    <row r="18" spans="1:30" ht="18" customHeight="1" x14ac:dyDescent="0.15">
      <c r="V18" s="682">
        <f>申請書入力シート!B63</f>
        <v>0</v>
      </c>
      <c r="W18" s="682"/>
      <c r="X18" s="682"/>
      <c r="Y18" s="682"/>
      <c r="Z18" s="682"/>
      <c r="AA18" s="682"/>
      <c r="AB18" s="682"/>
      <c r="AC18" s="682"/>
      <c r="AD18" s="682"/>
    </row>
    <row r="19" spans="1:30" ht="18" customHeight="1" x14ac:dyDescent="0.15">
      <c r="A19" s="6" t="s">
        <v>248</v>
      </c>
      <c r="S19" s="176" t="s">
        <v>249</v>
      </c>
      <c r="V19" s="682"/>
      <c r="W19" s="682"/>
      <c r="X19" s="682"/>
      <c r="Y19" s="682"/>
      <c r="Z19" s="682"/>
      <c r="AA19" s="682"/>
      <c r="AB19" s="682"/>
      <c r="AC19" s="682"/>
      <c r="AD19" s="682"/>
    </row>
    <row r="20" spans="1:30" ht="18" customHeight="1" x14ac:dyDescent="0.15">
      <c r="A20" s="34"/>
      <c r="B20" s="28"/>
      <c r="C20" s="28"/>
      <c r="D20" s="659" t="s">
        <v>17</v>
      </c>
      <c r="E20" s="661"/>
      <c r="F20" s="34"/>
      <c r="G20" s="29"/>
      <c r="H20" s="11" t="s">
        <v>226</v>
      </c>
      <c r="I20" s="29" t="s">
        <v>22</v>
      </c>
      <c r="J20" s="29"/>
      <c r="K20" s="34"/>
      <c r="L20" s="28"/>
      <c r="M20" s="28"/>
      <c r="N20" s="686" t="s">
        <v>252</v>
      </c>
      <c r="O20" s="687"/>
      <c r="P20" s="688"/>
      <c r="Q20" s="692" t="s">
        <v>35</v>
      </c>
      <c r="R20" s="693"/>
      <c r="S20" s="694"/>
      <c r="V20" s="682"/>
      <c r="W20" s="682"/>
      <c r="X20" s="682"/>
      <c r="Y20" s="682"/>
      <c r="Z20" s="682"/>
      <c r="AA20" s="682"/>
      <c r="AB20" s="682"/>
      <c r="AC20" s="682"/>
      <c r="AD20" s="682"/>
    </row>
    <row r="21" spans="1:30" ht="18" customHeight="1" x14ac:dyDescent="0.15">
      <c r="A21" s="36"/>
      <c r="B21" s="37"/>
      <c r="C21" s="38"/>
      <c r="D21" s="30"/>
      <c r="E21" s="30"/>
      <c r="F21" s="734"/>
      <c r="G21" s="531"/>
      <c r="H21" s="15" t="s">
        <v>18</v>
      </c>
      <c r="I21" s="38" t="s">
        <v>23</v>
      </c>
      <c r="J21" s="38"/>
      <c r="K21" s="36" t="s">
        <v>28</v>
      </c>
      <c r="L21" s="37"/>
      <c r="M21" s="37"/>
      <c r="N21" s="747" t="s">
        <v>253</v>
      </c>
      <c r="O21" s="748"/>
      <c r="P21" s="749"/>
      <c r="Q21" s="683" t="s">
        <v>36</v>
      </c>
      <c r="R21" s="684"/>
      <c r="S21" s="685"/>
      <c r="V21" s="682"/>
      <c r="W21" s="682"/>
      <c r="X21" s="682"/>
      <c r="Y21" s="682"/>
      <c r="Z21" s="682"/>
      <c r="AA21" s="682"/>
      <c r="AB21" s="682"/>
      <c r="AC21" s="682"/>
      <c r="AD21" s="682"/>
    </row>
    <row r="22" spans="1:30" ht="18" customHeight="1" x14ac:dyDescent="0.15">
      <c r="A22" s="734"/>
      <c r="B22" s="530"/>
      <c r="C22" s="531"/>
      <c r="D22" s="33" t="s">
        <v>41</v>
      </c>
      <c r="E22" s="33" t="s">
        <v>52</v>
      </c>
      <c r="F22" s="735"/>
      <c r="G22" s="736"/>
      <c r="H22" s="15" t="s">
        <v>19</v>
      </c>
      <c r="I22" s="38" t="s">
        <v>24</v>
      </c>
      <c r="J22" s="38"/>
      <c r="K22" s="45" t="s">
        <v>29</v>
      </c>
      <c r="L22" s="46"/>
      <c r="M22" s="47"/>
      <c r="N22" s="689" t="s">
        <v>254</v>
      </c>
      <c r="O22" s="690"/>
      <c r="P22" s="691"/>
      <c r="Q22" s="708" t="s">
        <v>250</v>
      </c>
      <c r="R22" s="708" t="s">
        <v>251</v>
      </c>
      <c r="S22" s="30" t="s">
        <v>214</v>
      </c>
      <c r="V22" s="682"/>
      <c r="W22" s="682"/>
      <c r="X22" s="682"/>
      <c r="Y22" s="682"/>
      <c r="Z22" s="682"/>
      <c r="AA22" s="682"/>
      <c r="AB22" s="682"/>
      <c r="AC22" s="682"/>
      <c r="AD22" s="682"/>
    </row>
    <row r="23" spans="1:30" ht="18" customHeight="1" x14ac:dyDescent="0.15">
      <c r="A23" s="734" t="s">
        <v>240</v>
      </c>
      <c r="B23" s="530"/>
      <c r="C23" s="531"/>
      <c r="D23" s="33" t="s">
        <v>39</v>
      </c>
      <c r="E23" s="33"/>
      <c r="F23" s="734" t="s">
        <v>43</v>
      </c>
      <c r="G23" s="531"/>
      <c r="H23" s="15" t="s">
        <v>20</v>
      </c>
      <c r="I23" s="529" t="s">
        <v>25</v>
      </c>
      <c r="J23" s="531"/>
      <c r="K23" s="676" t="s">
        <v>30</v>
      </c>
      <c r="L23" s="677"/>
      <c r="M23" s="678"/>
      <c r="N23" s="667" t="s">
        <v>31</v>
      </c>
      <c r="O23" s="668"/>
      <c r="P23" s="48" t="s">
        <v>32</v>
      </c>
      <c r="Q23" s="709"/>
      <c r="R23" s="709"/>
      <c r="S23" s="33" t="s">
        <v>215</v>
      </c>
      <c r="V23" s="682"/>
      <c r="W23" s="682"/>
      <c r="X23" s="682"/>
      <c r="Y23" s="682"/>
      <c r="Z23" s="682"/>
      <c r="AA23" s="682"/>
      <c r="AB23" s="682"/>
      <c r="AC23" s="682"/>
      <c r="AD23" s="682"/>
    </row>
    <row r="24" spans="1:30" ht="18" customHeight="1" x14ac:dyDescent="0.15">
      <c r="A24" s="36"/>
      <c r="B24" s="37"/>
      <c r="C24" s="38"/>
      <c r="D24" s="33" t="s">
        <v>40</v>
      </c>
      <c r="E24" s="33" t="s">
        <v>42</v>
      </c>
      <c r="F24" s="735" t="s">
        <v>216</v>
      </c>
      <c r="G24" s="736"/>
      <c r="H24" s="15" t="s">
        <v>21</v>
      </c>
      <c r="I24" s="49" t="s">
        <v>26</v>
      </c>
      <c r="J24" s="38"/>
      <c r="K24" s="676" t="s">
        <v>217</v>
      </c>
      <c r="L24" s="677"/>
      <c r="M24" s="678"/>
      <c r="N24" s="669" t="s">
        <v>45</v>
      </c>
      <c r="O24" s="670"/>
      <c r="P24" s="50" t="s">
        <v>33</v>
      </c>
      <c r="Q24" s="709"/>
      <c r="R24" s="709"/>
      <c r="S24" s="33" t="s">
        <v>38</v>
      </c>
      <c r="V24" s="682"/>
      <c r="W24" s="682"/>
      <c r="X24" s="682"/>
      <c r="Y24" s="682"/>
      <c r="Z24" s="682"/>
      <c r="AA24" s="682"/>
      <c r="AB24" s="682"/>
      <c r="AC24" s="682"/>
      <c r="AD24" s="682"/>
    </row>
    <row r="25" spans="1:30" ht="18" customHeight="1" x14ac:dyDescent="0.15">
      <c r="A25" s="36"/>
      <c r="B25" s="37"/>
      <c r="C25" s="38"/>
      <c r="D25" s="15"/>
      <c r="E25" s="15"/>
      <c r="F25" s="36"/>
      <c r="G25" s="38"/>
      <c r="H25" s="33" t="s">
        <v>218</v>
      </c>
      <c r="I25" s="49" t="s">
        <v>27</v>
      </c>
      <c r="J25" s="38"/>
      <c r="K25" s="36"/>
      <c r="L25" s="37"/>
      <c r="M25" s="37"/>
      <c r="N25" s="669" t="s">
        <v>46</v>
      </c>
      <c r="O25" s="670"/>
      <c r="P25" s="50" t="s">
        <v>34</v>
      </c>
      <c r="Q25" s="709"/>
      <c r="R25" s="709"/>
      <c r="S25" s="33"/>
      <c r="V25" s="682"/>
      <c r="W25" s="682"/>
      <c r="X25" s="682"/>
      <c r="Y25" s="682"/>
      <c r="Z25" s="682"/>
      <c r="AA25" s="682"/>
      <c r="AB25" s="682"/>
      <c r="AC25" s="682"/>
      <c r="AD25" s="682"/>
    </row>
    <row r="26" spans="1:30" ht="18" customHeight="1" x14ac:dyDescent="0.15">
      <c r="A26" s="662" t="str">
        <f>IF(申請書入力シート!B20="",申請書入力シート!H20&amp;申請書入力シート!N20,申請書入力シート!B20&amp;"字"&amp;申請書入力シート!H20&amp;申請書入力シート!N20)</f>
        <v/>
      </c>
      <c r="B26" s="663"/>
      <c r="C26" s="664"/>
      <c r="D26" s="174">
        <f>申請書入力シート!S20</f>
        <v>0</v>
      </c>
      <c r="E26" s="174">
        <f>申請書入力シート!U20</f>
        <v>0</v>
      </c>
      <c r="F26" s="665">
        <f>申請書入力シート!W20</f>
        <v>0</v>
      </c>
      <c r="G26" s="666"/>
      <c r="H26" s="175" t="str">
        <f>申請書入力シート!AC20</f>
        <v/>
      </c>
      <c r="I26" s="671">
        <f>IF(申請書入力シート!AF20="",申請書入力シート!AH20,申請書入力シート!AF20&amp;申請書入力シート!AH20&amp;申請書入力シート!$AH$19)</f>
        <v>0</v>
      </c>
      <c r="J26" s="672"/>
      <c r="K26" s="679" t="str">
        <f>申請書入力シート!AL20</f>
        <v/>
      </c>
      <c r="L26" s="680"/>
      <c r="M26" s="681"/>
      <c r="N26" s="679">
        <f>+申請書入力シート!AR20</f>
        <v>0</v>
      </c>
      <c r="O26" s="681"/>
      <c r="P26" s="175">
        <f>+申請書入力シート!AT20</f>
        <v>0</v>
      </c>
      <c r="Q26" s="174" t="str">
        <f>申請書入力シート!AX20</f>
        <v/>
      </c>
      <c r="R26" s="174"/>
      <c r="S26" s="174">
        <f>申請書入力シート!AZ20</f>
        <v>0</v>
      </c>
    </row>
    <row r="27" spans="1:30" ht="18" customHeight="1" x14ac:dyDescent="0.15">
      <c r="A27" s="662" t="str">
        <f>IF(F26&gt;0,IF(F27&gt;0,IF(申請書入力シート!B21="",申請書入力シート!H21&amp;申請書入力シート!N21,申請書入力シート!B21&amp;"字"&amp;申請書入力シート!H21&amp;申請書入力シート!N21),"以下余白"),"")</f>
        <v/>
      </c>
      <c r="B27" s="663"/>
      <c r="C27" s="664"/>
      <c r="D27" s="174" t="str">
        <f>申請書入力シート!S21</f>
        <v/>
      </c>
      <c r="E27" s="174" t="str">
        <f>申請書入力シート!U21</f>
        <v/>
      </c>
      <c r="F27" s="665">
        <f>申請書入力シート!W21</f>
        <v>0</v>
      </c>
      <c r="G27" s="666"/>
      <c r="H27" s="175" t="str">
        <f>申請書入力シート!AC21</f>
        <v/>
      </c>
      <c r="I27" s="671" t="str">
        <f>IF(申請書入力シート!AF21="",申請書入力シート!AH21,申請書入力シート!AF21&amp;申請書入力シート!AH21&amp;申請書入力シート!$AH$19)</f>
        <v/>
      </c>
      <c r="J27" s="672"/>
      <c r="K27" s="679" t="str">
        <f>申請書入力シート!AL21</f>
        <v/>
      </c>
      <c r="L27" s="680"/>
      <c r="M27" s="681"/>
      <c r="N27" s="679">
        <f>+申請書入力シート!AR21</f>
        <v>0</v>
      </c>
      <c r="O27" s="681"/>
      <c r="P27" s="175">
        <f>+申請書入力シート!AT21</f>
        <v>0</v>
      </c>
      <c r="Q27" s="174" t="str">
        <f>申請書入力シート!AX21</f>
        <v/>
      </c>
      <c r="R27" s="174"/>
      <c r="S27" s="174">
        <f>申請書入力シート!AZ21</f>
        <v>0</v>
      </c>
      <c r="U27" s="359"/>
      <c r="V27" s="655"/>
      <c r="W27" s="655"/>
      <c r="X27" s="655"/>
      <c r="Y27" s="655"/>
      <c r="Z27" s="655"/>
      <c r="AA27" s="655"/>
      <c r="AB27" s="655"/>
      <c r="AC27" s="655"/>
      <c r="AD27" s="655"/>
    </row>
    <row r="28" spans="1:30" ht="18" customHeight="1" x14ac:dyDescent="0.15">
      <c r="A28" s="662" t="str">
        <f>IF(F27&gt;0,IF(F28&gt;0,IF(申請書入力シート!B22="",申請書入力シート!H22&amp;申請書入力シート!N22,申請書入力シート!B22&amp;"字"&amp;申請書入力シート!H22&amp;申請書入力シート!N22),"以下余白"),"")</f>
        <v/>
      </c>
      <c r="B28" s="663"/>
      <c r="C28" s="664"/>
      <c r="D28" s="174" t="str">
        <f>申請書入力シート!S22</f>
        <v/>
      </c>
      <c r="E28" s="174" t="str">
        <f>申請書入力シート!U22</f>
        <v/>
      </c>
      <c r="F28" s="665">
        <f>申請書入力シート!W22</f>
        <v>0</v>
      </c>
      <c r="G28" s="666"/>
      <c r="H28" s="175" t="str">
        <f>申請書入力シート!AC22</f>
        <v/>
      </c>
      <c r="I28" s="671" t="str">
        <f>IF(申請書入力シート!AF22="",申請書入力シート!AH22,申請書入力シート!AF22&amp;申請書入力シート!AH22&amp;申請書入力シート!$AH$19)</f>
        <v/>
      </c>
      <c r="J28" s="672"/>
      <c r="K28" s="679" t="str">
        <f>申請書入力シート!AL22</f>
        <v/>
      </c>
      <c r="L28" s="680"/>
      <c r="M28" s="681"/>
      <c r="N28" s="679">
        <f>+申請書入力シート!AR22</f>
        <v>0</v>
      </c>
      <c r="O28" s="681"/>
      <c r="P28" s="175">
        <f>+申請書入力シート!AT22</f>
        <v>0</v>
      </c>
      <c r="Q28" s="174" t="str">
        <f>申請書入力シート!AX22</f>
        <v/>
      </c>
      <c r="R28" s="174"/>
      <c r="S28" s="174">
        <f>申請書入力シート!AZ22</f>
        <v>0</v>
      </c>
      <c r="U28" s="359"/>
      <c r="V28" s="655"/>
      <c r="W28" s="655"/>
      <c r="X28" s="655"/>
      <c r="Y28" s="655"/>
      <c r="Z28" s="655"/>
      <c r="AA28" s="655"/>
      <c r="AB28" s="655"/>
      <c r="AC28" s="655"/>
      <c r="AD28" s="655"/>
    </row>
    <row r="29" spans="1:30" ht="18" customHeight="1" x14ac:dyDescent="0.15">
      <c r="A29" s="662" t="str">
        <f>IF(F28&gt;0,IF(F29&gt;0,IF(申請書入力シート!B23="",申請書入力シート!H23&amp;申請書入力シート!N23,申請書入力シート!B23&amp;"字"&amp;申請書入力シート!H23&amp;申請書入力シート!N23),"以下余白"),"")</f>
        <v/>
      </c>
      <c r="B29" s="663"/>
      <c r="C29" s="664"/>
      <c r="D29" s="174" t="str">
        <f>申請書入力シート!S23</f>
        <v/>
      </c>
      <c r="E29" s="174" t="str">
        <f>申請書入力シート!U23</f>
        <v/>
      </c>
      <c r="F29" s="665">
        <f>申請書入力シート!W23</f>
        <v>0</v>
      </c>
      <c r="G29" s="666"/>
      <c r="H29" s="175" t="str">
        <f>申請書入力シート!AC23</f>
        <v/>
      </c>
      <c r="I29" s="671" t="str">
        <f>IF(申請書入力シート!AF23="",申請書入力シート!AH23,申請書入力シート!AF23&amp;申請書入力シート!AH23&amp;申請書入力シート!$AH$19)</f>
        <v/>
      </c>
      <c r="J29" s="672"/>
      <c r="K29" s="679" t="str">
        <f>申請書入力シート!AL23</f>
        <v/>
      </c>
      <c r="L29" s="680"/>
      <c r="M29" s="681"/>
      <c r="N29" s="679">
        <f>+申請書入力シート!AR23</f>
        <v>0</v>
      </c>
      <c r="O29" s="681"/>
      <c r="P29" s="175">
        <f>+申請書入力シート!AT23</f>
        <v>0</v>
      </c>
      <c r="Q29" s="174" t="str">
        <f>申請書入力シート!AX23</f>
        <v/>
      </c>
      <c r="R29" s="174"/>
      <c r="S29" s="174">
        <f>申請書入力シート!AZ23</f>
        <v>0</v>
      </c>
      <c r="U29" s="360">
        <v>1</v>
      </c>
      <c r="V29" s="655" t="s">
        <v>409</v>
      </c>
      <c r="W29" s="655"/>
      <c r="X29" s="655"/>
      <c r="Y29" s="655"/>
      <c r="Z29" s="655"/>
      <c r="AA29" s="655"/>
      <c r="AB29" s="655"/>
      <c r="AC29" s="655"/>
      <c r="AD29" s="655"/>
    </row>
    <row r="30" spans="1:30" ht="18" customHeight="1" x14ac:dyDescent="0.15">
      <c r="A30" s="662" t="str">
        <f>IF(F29&gt;0,IF(F30&gt;0,IF(申請書入力シート!B24="",申請書入力シート!H24&amp;申請書入力シート!N24,申請書入力シート!B24&amp;"字"&amp;申請書入力シート!H24&amp;申請書入力シート!N24),"以下余白"),"")</f>
        <v/>
      </c>
      <c r="B30" s="663"/>
      <c r="C30" s="664"/>
      <c r="D30" s="174" t="str">
        <f>申請書入力シート!S24</f>
        <v/>
      </c>
      <c r="E30" s="174" t="str">
        <f>申請書入力シート!U24</f>
        <v/>
      </c>
      <c r="F30" s="665">
        <f>申請書入力シート!W24</f>
        <v>0</v>
      </c>
      <c r="G30" s="666"/>
      <c r="H30" s="175" t="str">
        <f>申請書入力シート!AC24</f>
        <v/>
      </c>
      <c r="I30" s="671" t="str">
        <f>IF(申請書入力シート!AF24="",申請書入力シート!AH24,申請書入力シート!AF24&amp;申請書入力シート!AH24&amp;申請書入力シート!$AH$19)</f>
        <v/>
      </c>
      <c r="J30" s="672"/>
      <c r="K30" s="679" t="str">
        <f>申請書入力シート!AL24</f>
        <v/>
      </c>
      <c r="L30" s="680"/>
      <c r="M30" s="681"/>
      <c r="N30" s="679">
        <f>+申請書入力シート!AR24</f>
        <v>0</v>
      </c>
      <c r="O30" s="681"/>
      <c r="P30" s="175">
        <f>+申請書入力シート!AT24</f>
        <v>0</v>
      </c>
      <c r="Q30" s="174" t="str">
        <f>申請書入力シート!AX24</f>
        <v/>
      </c>
      <c r="R30" s="174"/>
      <c r="S30" s="174">
        <f>申請書入力シート!AZ24</f>
        <v>0</v>
      </c>
      <c r="U30" s="360"/>
      <c r="V30" s="655" t="s">
        <v>410</v>
      </c>
      <c r="W30" s="655"/>
      <c r="X30" s="655"/>
      <c r="Y30" s="655"/>
      <c r="Z30" s="655"/>
      <c r="AA30" s="655"/>
      <c r="AB30" s="655"/>
      <c r="AC30" s="655"/>
      <c r="AD30" s="655"/>
    </row>
    <row r="31" spans="1:30" ht="18" customHeight="1" x14ac:dyDescent="0.15">
      <c r="A31" s="662" t="str">
        <f>IF(F30&gt;0,IF(F31&gt;0,IF(申請書入力シート!B25="",申請書入力シート!H25&amp;申請書入力シート!N25,申請書入力シート!B25&amp;"字"&amp;申請書入力シート!H25&amp;申請書入力シート!N25),"以下余白"),"")</f>
        <v/>
      </c>
      <c r="B31" s="663"/>
      <c r="C31" s="664"/>
      <c r="D31" s="174" t="str">
        <f>申請書入力シート!S25</f>
        <v/>
      </c>
      <c r="E31" s="174" t="str">
        <f>申請書入力シート!U25</f>
        <v/>
      </c>
      <c r="F31" s="665">
        <f>申請書入力シート!W25</f>
        <v>0</v>
      </c>
      <c r="G31" s="666"/>
      <c r="H31" s="175" t="str">
        <f>申請書入力シート!AC25</f>
        <v/>
      </c>
      <c r="I31" s="671" t="str">
        <f>IF(申請書入力シート!AF25="",申請書入力シート!AH25,申請書入力シート!AF25&amp;申請書入力シート!AH25&amp;申請書入力シート!$AH$19)</f>
        <v/>
      </c>
      <c r="J31" s="672"/>
      <c r="K31" s="679" t="str">
        <f>申請書入力シート!AL25</f>
        <v/>
      </c>
      <c r="L31" s="680"/>
      <c r="M31" s="681"/>
      <c r="N31" s="679">
        <f>+申請書入力シート!AR25</f>
        <v>0</v>
      </c>
      <c r="O31" s="681"/>
      <c r="P31" s="175">
        <f>+申請書入力シート!AT25</f>
        <v>0</v>
      </c>
      <c r="Q31" s="174" t="str">
        <f>申請書入力シート!AX25</f>
        <v/>
      </c>
      <c r="R31" s="174"/>
      <c r="S31" s="174">
        <f>申請書入力シート!AZ25</f>
        <v>0</v>
      </c>
      <c r="U31" s="360"/>
      <c r="V31" s="655" t="s">
        <v>411</v>
      </c>
      <c r="W31" s="655"/>
      <c r="X31" s="655"/>
      <c r="Y31" s="655"/>
      <c r="Z31" s="655"/>
      <c r="AA31" s="655"/>
      <c r="AB31" s="655"/>
      <c r="AC31" s="655"/>
      <c r="AD31" s="655"/>
    </row>
    <row r="32" spans="1:30" ht="18" customHeight="1" x14ac:dyDescent="0.15">
      <c r="A32" s="662" t="str">
        <f>IF(F31&gt;0,IF(F32&gt;0,IF(申請書入力シート!B26="",申請書入力シート!H26&amp;申請書入力シート!N26,申請書入力シート!B26&amp;"字"&amp;申請書入力シート!H26&amp;申請書入力シート!N26),"以下余白"),"")</f>
        <v/>
      </c>
      <c r="B32" s="663"/>
      <c r="C32" s="664"/>
      <c r="D32" s="174" t="str">
        <f>申請書入力シート!S26</f>
        <v/>
      </c>
      <c r="E32" s="174" t="str">
        <f>申請書入力シート!U26</f>
        <v/>
      </c>
      <c r="F32" s="665">
        <f>申請書入力シート!W26</f>
        <v>0</v>
      </c>
      <c r="G32" s="666"/>
      <c r="H32" s="175" t="str">
        <f>申請書入力シート!AC26</f>
        <v/>
      </c>
      <c r="I32" s="671" t="str">
        <f>IF(申請書入力シート!AF26="",申請書入力シート!AH26,申請書入力シート!AF26&amp;申請書入力シート!AH26&amp;申請書入力シート!$AH$19)</f>
        <v/>
      </c>
      <c r="J32" s="672"/>
      <c r="K32" s="679" t="str">
        <f>申請書入力シート!AL26</f>
        <v/>
      </c>
      <c r="L32" s="680"/>
      <c r="M32" s="681"/>
      <c r="N32" s="679">
        <f>+申請書入力シート!AR26</f>
        <v>0</v>
      </c>
      <c r="O32" s="681"/>
      <c r="P32" s="175">
        <f>+申請書入力シート!AT26</f>
        <v>0</v>
      </c>
      <c r="Q32" s="174" t="str">
        <f>申請書入力シート!AX26</f>
        <v/>
      </c>
      <c r="R32" s="174"/>
      <c r="S32" s="174">
        <f>申請書入力シート!AZ26</f>
        <v>0</v>
      </c>
      <c r="U32" s="360"/>
      <c r="V32" s="655" t="s">
        <v>412</v>
      </c>
      <c r="W32" s="655"/>
      <c r="X32" s="655"/>
      <c r="Y32" s="655"/>
      <c r="Z32" s="655"/>
      <c r="AA32" s="655"/>
      <c r="AB32" s="655"/>
      <c r="AC32" s="655"/>
      <c r="AD32" s="655"/>
    </row>
    <row r="33" spans="1:30" ht="18" customHeight="1" x14ac:dyDescent="0.15">
      <c r="A33" s="662" t="str">
        <f>IF(F32&gt;0,IF(F33&gt;0,IF(申請書入力シート!B27="",申請書入力シート!H27&amp;申請書入力シート!N27,申請書入力シート!B27&amp;"字"&amp;申請書入力シート!H27&amp;申請書入力シート!N27),"以下余白"),"")</f>
        <v/>
      </c>
      <c r="B33" s="663"/>
      <c r="C33" s="664"/>
      <c r="D33" s="174" t="str">
        <f>申請書入力シート!S27</f>
        <v/>
      </c>
      <c r="E33" s="174" t="str">
        <f>申請書入力シート!U27</f>
        <v/>
      </c>
      <c r="F33" s="665">
        <f>申請書入力シート!W27</f>
        <v>0</v>
      </c>
      <c r="G33" s="666"/>
      <c r="H33" s="175" t="str">
        <f>申請書入力シート!AC27</f>
        <v/>
      </c>
      <c r="I33" s="671" t="str">
        <f>IF(申請書入力シート!AF27="",申請書入力シート!AH27,申請書入力シート!AF27&amp;申請書入力シート!AH27&amp;申請書入力シート!$AH$19)</f>
        <v/>
      </c>
      <c r="J33" s="672"/>
      <c r="K33" s="679" t="str">
        <f>申請書入力シート!AL27</f>
        <v/>
      </c>
      <c r="L33" s="680"/>
      <c r="M33" s="681"/>
      <c r="N33" s="679">
        <f>+申請書入力シート!AR27</f>
        <v>0</v>
      </c>
      <c r="O33" s="681"/>
      <c r="P33" s="175">
        <f>+申請書入力シート!AT27</f>
        <v>0</v>
      </c>
      <c r="Q33" s="174" t="str">
        <f>申請書入力シート!AX27</f>
        <v/>
      </c>
      <c r="R33" s="174"/>
      <c r="S33" s="174">
        <f>申請書入力シート!AZ27</f>
        <v>0</v>
      </c>
      <c r="U33" s="360"/>
      <c r="V33" s="655" t="s">
        <v>413</v>
      </c>
      <c r="W33" s="655"/>
      <c r="X33" s="655"/>
      <c r="Y33" s="655"/>
      <c r="Z33" s="655"/>
      <c r="AA33" s="655"/>
      <c r="AB33" s="655"/>
      <c r="AC33" s="655"/>
      <c r="AD33" s="655"/>
    </row>
    <row r="34" spans="1:30" ht="18" customHeight="1" x14ac:dyDescent="0.15">
      <c r="A34" s="662" t="str">
        <f>IF(F33&gt;0,IF(F34&gt;0,IF(申請書入力シート!B28="",申請書入力シート!H28&amp;申請書入力シート!N28,申請書入力シート!B28&amp;"字"&amp;申請書入力シート!H28&amp;申請書入力シート!N28),"以下余白"),"")</f>
        <v/>
      </c>
      <c r="B34" s="663"/>
      <c r="C34" s="664"/>
      <c r="D34" s="174" t="str">
        <f>申請書入力シート!S28</f>
        <v/>
      </c>
      <c r="E34" s="174" t="str">
        <f>申請書入力シート!U28</f>
        <v/>
      </c>
      <c r="F34" s="665">
        <f>申請書入力シート!W28</f>
        <v>0</v>
      </c>
      <c r="G34" s="666"/>
      <c r="H34" s="175" t="str">
        <f>申請書入力シート!AC28</f>
        <v/>
      </c>
      <c r="I34" s="671" t="str">
        <f>IF(申請書入力シート!AF28="",申請書入力シート!AH28,申請書入力シート!AF28&amp;申請書入力シート!AH28&amp;申請書入力シート!$AH$19)</f>
        <v/>
      </c>
      <c r="J34" s="672"/>
      <c r="K34" s="679" t="str">
        <f>申請書入力シート!AL28</f>
        <v/>
      </c>
      <c r="L34" s="680"/>
      <c r="M34" s="681"/>
      <c r="N34" s="679">
        <f>+申請書入力シート!AR28</f>
        <v>0</v>
      </c>
      <c r="O34" s="681"/>
      <c r="P34" s="175">
        <f>+申請書入力シート!AT28</f>
        <v>0</v>
      </c>
      <c r="Q34" s="174" t="str">
        <f>申請書入力シート!AX28</f>
        <v/>
      </c>
      <c r="R34" s="174"/>
      <c r="S34" s="174">
        <f>申請書入力シート!AZ28</f>
        <v>0</v>
      </c>
      <c r="U34" s="360">
        <v>2</v>
      </c>
      <c r="V34" s="655" t="s">
        <v>414</v>
      </c>
      <c r="W34" s="655"/>
      <c r="X34" s="655"/>
      <c r="Y34" s="655"/>
      <c r="Z34" s="655"/>
      <c r="AA34" s="655"/>
      <c r="AB34" s="655"/>
      <c r="AC34" s="655"/>
      <c r="AD34" s="655"/>
    </row>
    <row r="35" spans="1:30" ht="18" customHeight="1" x14ac:dyDescent="0.15">
      <c r="A35" s="662" t="str">
        <f>IF(F34&gt;0,IF(F35&gt;0,IF(申請書入力シート!B29="",申請書入力シート!H29&amp;申請書入力シート!N29,申請書入力シート!B29&amp;"字"&amp;申請書入力シート!H29&amp;申請書入力シート!N29),"以下余白"),"")</f>
        <v/>
      </c>
      <c r="B35" s="663"/>
      <c r="C35" s="664"/>
      <c r="D35" s="174" t="str">
        <f>申請書入力シート!S29</f>
        <v/>
      </c>
      <c r="E35" s="174" t="str">
        <f>申請書入力シート!U29</f>
        <v/>
      </c>
      <c r="F35" s="665">
        <f>申請書入力シート!W29</f>
        <v>0</v>
      </c>
      <c r="G35" s="666"/>
      <c r="H35" s="175" t="str">
        <f>申請書入力シート!AC29</f>
        <v/>
      </c>
      <c r="I35" s="671" t="str">
        <f>IF(申請書入力シート!AF29="",申請書入力シート!AH29,申請書入力シート!AF29&amp;申請書入力シート!AH29&amp;申請書入力シート!$AH$19)</f>
        <v/>
      </c>
      <c r="J35" s="672"/>
      <c r="K35" s="679" t="str">
        <f>申請書入力シート!AL29</f>
        <v/>
      </c>
      <c r="L35" s="680"/>
      <c r="M35" s="681"/>
      <c r="N35" s="679">
        <f>+申請書入力シート!AR29</f>
        <v>0</v>
      </c>
      <c r="O35" s="681"/>
      <c r="P35" s="175">
        <f>+申請書入力シート!AT29</f>
        <v>0</v>
      </c>
      <c r="Q35" s="174" t="str">
        <f>申請書入力シート!AX29</f>
        <v/>
      </c>
      <c r="R35" s="174"/>
      <c r="S35" s="174">
        <f>申請書入力シート!AZ29</f>
        <v>0</v>
      </c>
      <c r="U35" s="359"/>
      <c r="V35" s="655" t="s">
        <v>415</v>
      </c>
      <c r="W35" s="655"/>
      <c r="X35" s="655"/>
      <c r="Y35" s="655"/>
      <c r="Z35" s="655"/>
      <c r="AA35" s="655"/>
      <c r="AB35" s="655"/>
      <c r="AC35" s="655"/>
      <c r="AD35" s="655"/>
    </row>
    <row r="36" spans="1:30" ht="18" customHeight="1" x14ac:dyDescent="0.15">
      <c r="A36" s="662" t="str">
        <f>IF(F35&gt;0,IF(F36&gt;0,IF(申請書入力シート!B30="",申請書入力シート!H30&amp;申請書入力シート!N30,申請書入力シート!B30&amp;"字"&amp;申請書入力シート!H30&amp;申請書入力シート!N30),"以下余白"),"")</f>
        <v/>
      </c>
      <c r="B36" s="663"/>
      <c r="C36" s="664"/>
      <c r="D36" s="174" t="str">
        <f>申請書入力シート!S30</f>
        <v/>
      </c>
      <c r="E36" s="174" t="str">
        <f>申請書入力シート!U30</f>
        <v/>
      </c>
      <c r="F36" s="665">
        <f>申請書入力シート!W30</f>
        <v>0</v>
      </c>
      <c r="G36" s="666"/>
      <c r="H36" s="175" t="str">
        <f>申請書入力シート!AC30</f>
        <v/>
      </c>
      <c r="I36" s="671" t="str">
        <f>IF(申請書入力シート!AF30="",申請書入力シート!AH30,申請書入力シート!AF30&amp;申請書入力シート!AH30&amp;申請書入力シート!$AH$19)</f>
        <v/>
      </c>
      <c r="J36" s="672"/>
      <c r="K36" s="679" t="str">
        <f>申請書入力シート!AL30</f>
        <v/>
      </c>
      <c r="L36" s="680"/>
      <c r="M36" s="681"/>
      <c r="N36" s="679">
        <f>+申請書入力シート!AR30</f>
        <v>0</v>
      </c>
      <c r="O36" s="681"/>
      <c r="P36" s="175">
        <f>+申請書入力シート!AT30</f>
        <v>0</v>
      </c>
      <c r="Q36" s="174" t="str">
        <f>申請書入力シート!AX30</f>
        <v/>
      </c>
      <c r="R36" s="174"/>
      <c r="S36" s="174">
        <f>申請書入力シート!AZ30</f>
        <v>0</v>
      </c>
      <c r="U36" s="360">
        <v>3</v>
      </c>
      <c r="V36" s="655" t="s">
        <v>416</v>
      </c>
      <c r="W36" s="655"/>
      <c r="X36" s="655"/>
      <c r="Y36" s="655"/>
      <c r="Z36" s="655"/>
      <c r="AA36" s="655"/>
      <c r="AB36" s="655"/>
      <c r="AC36" s="655"/>
      <c r="AD36" s="655"/>
    </row>
    <row r="37" spans="1:30" ht="18" customHeight="1" x14ac:dyDescent="0.15">
      <c r="A37" s="662" t="str">
        <f>IF(F36&gt;0,IF(F37&gt;0,IF(申請書入力シート!B31="",申請書入力シート!H31&amp;申請書入力シート!N31,申請書入力シート!B31&amp;"字"&amp;申請書入力シート!H31&amp;申請書入力シート!N31),"以下余白"),"")</f>
        <v/>
      </c>
      <c r="B37" s="663"/>
      <c r="C37" s="664"/>
      <c r="D37" s="174" t="str">
        <f>申請書入力シート!S31</f>
        <v/>
      </c>
      <c r="E37" s="174" t="str">
        <f>申請書入力シート!U31</f>
        <v/>
      </c>
      <c r="F37" s="665">
        <f>申請書入力シート!W31</f>
        <v>0</v>
      </c>
      <c r="G37" s="666"/>
      <c r="H37" s="175" t="str">
        <f>申請書入力シート!AC31</f>
        <v/>
      </c>
      <c r="I37" s="671" t="str">
        <f>IF(申請書入力シート!AF31="",申請書入力シート!AH31,申請書入力シート!AF31&amp;申請書入力シート!AH31&amp;申請書入力シート!$AH$19)</f>
        <v/>
      </c>
      <c r="J37" s="672"/>
      <c r="K37" s="679" t="str">
        <f>申請書入力シート!AL31</f>
        <v/>
      </c>
      <c r="L37" s="680"/>
      <c r="M37" s="681"/>
      <c r="N37" s="679">
        <f>+申請書入力シート!AR31</f>
        <v>0</v>
      </c>
      <c r="O37" s="681"/>
      <c r="P37" s="175">
        <f>+申請書入力シート!AT31</f>
        <v>0</v>
      </c>
      <c r="Q37" s="174" t="str">
        <f>申請書入力シート!AX31</f>
        <v/>
      </c>
      <c r="R37" s="174"/>
      <c r="S37" s="174">
        <f>申請書入力シート!AZ31</f>
        <v>0</v>
      </c>
      <c r="U37" s="359"/>
      <c r="V37" s="655" t="s">
        <v>417</v>
      </c>
      <c r="W37" s="655"/>
      <c r="X37" s="655"/>
      <c r="Y37" s="655"/>
      <c r="Z37" s="655"/>
      <c r="AA37" s="655"/>
      <c r="AB37" s="655"/>
      <c r="AC37" s="655"/>
      <c r="AD37" s="655"/>
    </row>
    <row r="38" spans="1:30" ht="18" customHeight="1" x14ac:dyDescent="0.15">
      <c r="A38" s="662" t="str">
        <f>IF(F37&gt;0,IF(F38&gt;0,IF(申請書入力シート!B32="",申請書入力シート!H32&amp;申請書入力シート!N32,申請書入力シート!B32&amp;"字"&amp;申請書入力シート!H32&amp;申請書入力シート!N32),"以下余白"),"")</f>
        <v/>
      </c>
      <c r="B38" s="663"/>
      <c r="C38" s="664"/>
      <c r="D38" s="174" t="str">
        <f>申請書入力シート!S32</f>
        <v/>
      </c>
      <c r="E38" s="174" t="str">
        <f>申請書入力シート!U32</f>
        <v/>
      </c>
      <c r="F38" s="665">
        <f>申請書入力シート!W32</f>
        <v>0</v>
      </c>
      <c r="G38" s="666"/>
      <c r="H38" s="175" t="str">
        <f>申請書入力シート!AC32</f>
        <v/>
      </c>
      <c r="I38" s="671" t="str">
        <f>IF(申請書入力シート!AF32="",申請書入力シート!AH32,申請書入力シート!AF32&amp;申請書入力シート!AH32&amp;申請書入力シート!$AH$19)</f>
        <v/>
      </c>
      <c r="J38" s="672"/>
      <c r="K38" s="679" t="str">
        <f>申請書入力シート!AL32</f>
        <v/>
      </c>
      <c r="L38" s="680"/>
      <c r="M38" s="681"/>
      <c r="N38" s="679">
        <f>+申請書入力シート!AR32</f>
        <v>0</v>
      </c>
      <c r="O38" s="681"/>
      <c r="P38" s="175">
        <f>+申請書入力シート!AT32</f>
        <v>0</v>
      </c>
      <c r="Q38" s="174" t="str">
        <f>申請書入力シート!AX32</f>
        <v/>
      </c>
      <c r="R38" s="174"/>
      <c r="S38" s="174">
        <f>申請書入力シート!AZ32</f>
        <v>0</v>
      </c>
      <c r="U38" s="361"/>
      <c r="V38" s="655" t="s">
        <v>418</v>
      </c>
      <c r="W38" s="655"/>
      <c r="X38" s="655"/>
      <c r="Y38" s="655"/>
      <c r="Z38" s="655"/>
      <c r="AA38" s="655"/>
      <c r="AB38" s="655"/>
      <c r="AC38" s="655"/>
      <c r="AD38" s="655"/>
    </row>
    <row r="39" spans="1:30" ht="18" customHeight="1" x14ac:dyDescent="0.15">
      <c r="A39" s="662" t="str">
        <f>IF(F38&gt;0,IF(F39&gt;0,IF(申請書入力シート!B33="",申請書入力シート!H33&amp;申請書入力シート!N33,申請書入力シート!B33&amp;"字"&amp;申請書入力シート!H33&amp;申請書入力シート!N33),"以下余白"),"")</f>
        <v/>
      </c>
      <c r="B39" s="663"/>
      <c r="C39" s="664"/>
      <c r="D39" s="174" t="str">
        <f>申請書入力シート!S33</f>
        <v/>
      </c>
      <c r="E39" s="174" t="str">
        <f>申請書入力シート!U33</f>
        <v/>
      </c>
      <c r="F39" s="665">
        <f>申請書入力シート!W33</f>
        <v>0</v>
      </c>
      <c r="G39" s="666"/>
      <c r="H39" s="175" t="str">
        <f>申請書入力シート!AC33</f>
        <v/>
      </c>
      <c r="I39" s="671" t="str">
        <f>IF(申請書入力シート!AF33="",申請書入力シート!AH33,申請書入力シート!AF33&amp;申請書入力シート!AH33&amp;申請書入力シート!$AH$19)</f>
        <v/>
      </c>
      <c r="J39" s="672"/>
      <c r="K39" s="679" t="str">
        <f>申請書入力シート!AL33</f>
        <v/>
      </c>
      <c r="L39" s="680"/>
      <c r="M39" s="681"/>
      <c r="N39" s="679">
        <f>+申請書入力シート!AR33</f>
        <v>0</v>
      </c>
      <c r="O39" s="681"/>
      <c r="P39" s="175">
        <f>+申請書入力シート!AT33</f>
        <v>0</v>
      </c>
      <c r="Q39" s="174" t="str">
        <f>申請書入力シート!AX33</f>
        <v/>
      </c>
      <c r="R39" s="174"/>
      <c r="S39" s="174">
        <f>申請書入力シート!AZ32</f>
        <v>0</v>
      </c>
      <c r="U39" s="359">
        <v>4</v>
      </c>
      <c r="V39" s="655" t="s">
        <v>419</v>
      </c>
      <c r="W39" s="655"/>
      <c r="X39" s="655"/>
      <c r="Y39" s="655"/>
      <c r="Z39" s="655"/>
      <c r="AA39" s="655"/>
      <c r="AB39" s="655"/>
      <c r="AC39" s="655"/>
      <c r="AD39" s="655"/>
    </row>
    <row r="40" spans="1:30" ht="18" customHeight="1" x14ac:dyDescent="0.15">
      <c r="A40" s="662" t="str">
        <f>IF(F39&gt;0,IF(F40&gt;0,IF(申請書入力シート!B34="",申請書入力シート!H34&amp;申請書入力シート!N34,申請書入力シート!B34&amp;"字"&amp;申請書入力シート!H34&amp;申請書入力シート!N34),"以下余白"),"")</f>
        <v/>
      </c>
      <c r="B40" s="663"/>
      <c r="C40" s="664"/>
      <c r="D40" s="174" t="str">
        <f>申請書入力シート!S34</f>
        <v/>
      </c>
      <c r="E40" s="174" t="str">
        <f>申請書入力シート!U34</f>
        <v/>
      </c>
      <c r="F40" s="665">
        <f>申請書入力シート!W34</f>
        <v>0</v>
      </c>
      <c r="G40" s="666"/>
      <c r="H40" s="175" t="str">
        <f>申請書入力シート!AC34</f>
        <v/>
      </c>
      <c r="I40" s="671" t="str">
        <f>IF(申請書入力シート!AF34="",申請書入力シート!AH34,申請書入力シート!AF34&amp;申請書入力シート!AH34&amp;申請書入力シート!$AH$19)</f>
        <v/>
      </c>
      <c r="J40" s="672"/>
      <c r="K40" s="679" t="str">
        <f>申請書入力シート!AL34</f>
        <v/>
      </c>
      <c r="L40" s="680"/>
      <c r="M40" s="681"/>
      <c r="N40" s="679">
        <f>+申請書入力シート!AR34</f>
        <v>0</v>
      </c>
      <c r="O40" s="681"/>
      <c r="P40" s="175">
        <f>+申請書入力シート!AT34</f>
        <v>0</v>
      </c>
      <c r="Q40" s="174" t="str">
        <f>申請書入力シート!AX34</f>
        <v/>
      </c>
      <c r="R40" s="174"/>
      <c r="S40" s="174">
        <f>申請書入力シート!AZ34</f>
        <v>0</v>
      </c>
      <c r="U40" s="359"/>
      <c r="V40" s="655" t="s">
        <v>420</v>
      </c>
      <c r="W40" s="655"/>
      <c r="X40" s="655"/>
      <c r="Y40" s="655"/>
      <c r="Z40" s="655"/>
      <c r="AA40" s="655"/>
      <c r="AB40" s="655"/>
      <c r="AC40" s="655"/>
      <c r="AD40" s="655"/>
    </row>
    <row r="41" spans="1:30" ht="18" customHeight="1" x14ac:dyDescent="0.15">
      <c r="A41" s="662" t="str">
        <f>IF(F40&gt;0,IF(F41&gt;0,IF(申請書入力シート!B35="",申請書入力シート!H35&amp;申請書入力シート!N35,申請書入力シート!B35&amp;"字"&amp;申請書入力シート!H35&amp;申請書入力シート!N35),"以下余白"),"")</f>
        <v/>
      </c>
      <c r="B41" s="663"/>
      <c r="C41" s="664"/>
      <c r="D41" s="174" t="str">
        <f>申請書入力シート!S35</f>
        <v/>
      </c>
      <c r="E41" s="174" t="str">
        <f>申請書入力シート!U35</f>
        <v/>
      </c>
      <c r="F41" s="665">
        <f>申請書入力シート!W35</f>
        <v>0</v>
      </c>
      <c r="G41" s="666"/>
      <c r="H41" s="175" t="str">
        <f>申請書入力シート!AC35</f>
        <v/>
      </c>
      <c r="I41" s="671" t="str">
        <f>IF(申請書入力シート!AF35="",申請書入力シート!AH35,申請書入力シート!AF35&amp;申請書入力シート!AH35&amp;申請書入力シート!$AH$19)</f>
        <v/>
      </c>
      <c r="J41" s="672"/>
      <c r="K41" s="679" t="str">
        <f>申請書入力シート!AL35</f>
        <v/>
      </c>
      <c r="L41" s="680"/>
      <c r="M41" s="681"/>
      <c r="N41" s="679">
        <f>+申請書入力シート!AR35</f>
        <v>0</v>
      </c>
      <c r="O41" s="681"/>
      <c r="P41" s="175">
        <f>+申請書入力シート!AT35</f>
        <v>0</v>
      </c>
      <c r="Q41" s="174" t="str">
        <f>申請書入力シート!AX35</f>
        <v/>
      </c>
      <c r="R41" s="174"/>
      <c r="S41" s="174">
        <f>申請書入力シート!AZ35</f>
        <v>0</v>
      </c>
      <c r="U41" s="360"/>
      <c r="V41" s="655" t="s">
        <v>421</v>
      </c>
      <c r="W41" s="655"/>
      <c r="X41" s="655"/>
      <c r="Y41" s="655"/>
      <c r="Z41" s="655"/>
      <c r="AA41" s="655"/>
      <c r="AB41" s="655"/>
      <c r="AC41" s="655"/>
      <c r="AD41" s="655"/>
    </row>
    <row r="42" spans="1:30" ht="18" customHeight="1" x14ac:dyDescent="0.15">
      <c r="A42" s="52" t="s">
        <v>219</v>
      </c>
      <c r="B42" s="248" t="str">
        <f>IF(F26&gt;0,申請書入力シート!H36,"")</f>
        <v/>
      </c>
      <c r="C42" s="53" t="s">
        <v>326</v>
      </c>
      <c r="D42" s="53"/>
      <c r="E42" s="740">
        <f>申請書入力シート!T36</f>
        <v>0</v>
      </c>
      <c r="F42" s="740"/>
      <c r="G42" s="13" t="s">
        <v>51</v>
      </c>
      <c r="H42" s="13"/>
      <c r="I42" s="13"/>
      <c r="J42" s="727">
        <f>申請書入力シート!AB36</f>
        <v>0</v>
      </c>
      <c r="K42" s="727"/>
      <c r="L42" s="13" t="s">
        <v>247</v>
      </c>
      <c r="M42" s="13"/>
      <c r="N42" s="53"/>
      <c r="O42" s="720">
        <f>申請書入力シート!AM36</f>
        <v>0</v>
      </c>
      <c r="P42" s="720"/>
      <c r="Q42" s="13" t="s">
        <v>220</v>
      </c>
      <c r="R42" s="182"/>
      <c r="S42" s="54"/>
      <c r="U42" s="359">
        <v>5</v>
      </c>
      <c r="V42" s="655" t="s">
        <v>422</v>
      </c>
      <c r="W42" s="655"/>
      <c r="X42" s="655"/>
      <c r="Y42" s="655"/>
      <c r="Z42" s="655"/>
      <c r="AA42" s="655"/>
      <c r="AB42" s="655"/>
      <c r="AC42" s="655"/>
      <c r="AD42" s="655"/>
    </row>
    <row r="43" spans="1:30" ht="18" customHeight="1" x14ac:dyDescent="0.15">
      <c r="U43" s="360"/>
      <c r="V43" s="655" t="s">
        <v>423</v>
      </c>
      <c r="W43" s="655"/>
      <c r="X43" s="655"/>
      <c r="Y43" s="655"/>
      <c r="Z43" s="655"/>
      <c r="AA43" s="655"/>
      <c r="AB43" s="655"/>
      <c r="AC43" s="655"/>
      <c r="AD43" s="655"/>
    </row>
    <row r="44" spans="1:30" ht="18" customHeight="1" x14ac:dyDescent="0.15">
      <c r="A44" s="6" t="s">
        <v>11</v>
      </c>
      <c r="U44" s="359"/>
      <c r="V44" s="655" t="s">
        <v>424</v>
      </c>
      <c r="W44" s="655"/>
      <c r="X44" s="655"/>
      <c r="Y44" s="655"/>
      <c r="Z44" s="655"/>
      <c r="AA44" s="655"/>
      <c r="AB44" s="655"/>
      <c r="AC44" s="655"/>
      <c r="AD44" s="655"/>
    </row>
    <row r="45" spans="1:30" ht="18" customHeight="1" x14ac:dyDescent="0.15">
      <c r="A45" s="34" t="s">
        <v>12</v>
      </c>
      <c r="B45" s="28"/>
      <c r="C45" s="29"/>
      <c r="D45" s="721">
        <f>申請書入力シート!R39</f>
        <v>0</v>
      </c>
      <c r="E45" s="722"/>
      <c r="F45" s="722"/>
      <c r="G45" s="722"/>
      <c r="H45" s="723"/>
      <c r="I45" s="18" t="s">
        <v>14</v>
      </c>
      <c r="J45" s="19"/>
      <c r="K45" s="19"/>
      <c r="L45" s="20"/>
      <c r="M45" s="138" t="s">
        <v>227</v>
      </c>
      <c r="N45" s="718" t="str">
        <f>申請書入力シート!R42</f>
        <v>明治33年1月0日</v>
      </c>
      <c r="O45" s="718"/>
      <c r="P45" s="718"/>
      <c r="Q45" s="718"/>
      <c r="R45" s="718"/>
      <c r="S45" s="29"/>
      <c r="U45" s="359"/>
      <c r="V45" s="655" t="s">
        <v>425</v>
      </c>
      <c r="W45" s="655"/>
      <c r="X45" s="655"/>
      <c r="Y45" s="655"/>
      <c r="Z45" s="655"/>
      <c r="AA45" s="655"/>
      <c r="AB45" s="655"/>
      <c r="AC45" s="655"/>
      <c r="AD45" s="655"/>
    </row>
    <row r="46" spans="1:30" ht="18" customHeight="1" x14ac:dyDescent="0.15">
      <c r="A46" s="43"/>
      <c r="B46" s="31"/>
      <c r="C46" s="32"/>
      <c r="D46" s="724"/>
      <c r="E46" s="725"/>
      <c r="F46" s="725"/>
      <c r="G46" s="725"/>
      <c r="H46" s="726"/>
      <c r="I46" s="55"/>
      <c r="J46" s="56"/>
      <c r="K46" s="56"/>
      <c r="L46" s="57"/>
      <c r="M46" s="139" t="s">
        <v>242</v>
      </c>
      <c r="N46" s="719" t="e">
        <f>申請書入力シート!R43</f>
        <v>#VALUE!</v>
      </c>
      <c r="O46" s="719"/>
      <c r="P46" s="719"/>
      <c r="Q46" s="719"/>
      <c r="R46" s="719"/>
      <c r="S46" s="32"/>
      <c r="U46" s="360">
        <v>6</v>
      </c>
      <c r="V46" s="655" t="s">
        <v>426</v>
      </c>
      <c r="W46" s="655"/>
      <c r="X46" s="655"/>
      <c r="Y46" s="655"/>
      <c r="Z46" s="655"/>
      <c r="AA46" s="655"/>
      <c r="AB46" s="655"/>
      <c r="AC46" s="655"/>
      <c r="AD46" s="655"/>
    </row>
    <row r="47" spans="1:30" ht="18" customHeight="1" x14ac:dyDescent="0.15">
      <c r="A47" s="34" t="s">
        <v>13</v>
      </c>
      <c r="B47" s="28"/>
      <c r="C47" s="29"/>
      <c r="D47" s="716" t="str">
        <f>申請書入力シート!R40</f>
        <v>10ａ当たり</v>
      </c>
      <c r="E47" s="717"/>
      <c r="F47" s="717"/>
      <c r="G47" s="125"/>
      <c r="H47" s="126"/>
      <c r="I47" s="18" t="s">
        <v>15</v>
      </c>
      <c r="J47" s="19"/>
      <c r="K47" s="18"/>
      <c r="L47" s="19"/>
      <c r="M47" s="710"/>
      <c r="N47" s="711"/>
      <c r="O47" s="711"/>
      <c r="P47" s="711"/>
      <c r="Q47" s="711"/>
      <c r="R47" s="711"/>
      <c r="S47" s="712"/>
      <c r="U47" s="360">
        <v>7</v>
      </c>
      <c r="V47" s="655" t="s">
        <v>427</v>
      </c>
      <c r="W47" s="655"/>
      <c r="X47" s="655"/>
      <c r="Y47" s="655"/>
      <c r="Z47" s="655"/>
      <c r="AA47" s="655"/>
      <c r="AB47" s="655"/>
      <c r="AC47" s="655"/>
      <c r="AD47" s="655"/>
    </row>
    <row r="48" spans="1:30" ht="18" customHeight="1" x14ac:dyDescent="0.15">
      <c r="A48" s="43"/>
      <c r="B48" s="31"/>
      <c r="C48" s="32"/>
      <c r="D48" s="728" t="str">
        <f>申請書入力シート!R41</f>
        <v/>
      </c>
      <c r="E48" s="729"/>
      <c r="F48" s="730">
        <f>申請書入力シート!U41</f>
        <v>0</v>
      </c>
      <c r="G48" s="730"/>
      <c r="H48" s="270" t="str">
        <f>申請書入力シート!AA41</f>
        <v/>
      </c>
      <c r="I48" s="43" t="s">
        <v>16</v>
      </c>
      <c r="J48" s="31"/>
      <c r="K48" s="43"/>
      <c r="L48" s="31"/>
      <c r="M48" s="713"/>
      <c r="N48" s="714"/>
      <c r="O48" s="714"/>
      <c r="P48" s="714"/>
      <c r="Q48" s="714"/>
      <c r="R48" s="714"/>
      <c r="S48" s="715"/>
      <c r="U48" s="360">
        <v>8</v>
      </c>
      <c r="V48" s="655" t="s">
        <v>428</v>
      </c>
      <c r="W48" s="655"/>
      <c r="X48" s="655"/>
      <c r="Y48" s="655"/>
      <c r="Z48" s="655"/>
      <c r="AA48" s="655"/>
      <c r="AB48" s="655"/>
      <c r="AC48" s="655"/>
      <c r="AD48" s="655"/>
    </row>
    <row r="49" spans="1:30" ht="18" customHeight="1" x14ac:dyDescent="0.15">
      <c r="A49" s="120"/>
      <c r="B49" s="120" t="s">
        <v>393</v>
      </c>
      <c r="C49" s="120" t="str">
        <f>申請書入力シート!AQ6</f>
        <v>無し</v>
      </c>
      <c r="D49" s="6" t="s">
        <v>394</v>
      </c>
      <c r="F49" s="6" t="str">
        <f>申請書入力シート!AQ7</f>
        <v>無し</v>
      </c>
      <c r="U49" s="361"/>
      <c r="V49" s="656"/>
      <c r="W49" s="656"/>
      <c r="X49" s="656"/>
      <c r="Y49" s="656"/>
      <c r="Z49" s="656"/>
      <c r="AA49" s="656"/>
      <c r="AB49" s="656"/>
      <c r="AC49" s="656"/>
      <c r="AD49" s="656"/>
    </row>
    <row r="50" spans="1:30" ht="18" customHeight="1" x14ac:dyDescent="0.15">
      <c r="U50" s="361"/>
      <c r="V50" s="656"/>
      <c r="W50" s="656"/>
      <c r="X50" s="656"/>
      <c r="Y50" s="656"/>
      <c r="Z50" s="656"/>
      <c r="AA50" s="656"/>
      <c r="AB50" s="656"/>
      <c r="AC50" s="656"/>
      <c r="AD50" s="656"/>
    </row>
    <row r="51" spans="1:30" ht="18" customHeight="1" x14ac:dyDescent="0.15">
      <c r="U51" s="361"/>
      <c r="V51" s="657"/>
      <c r="W51" s="657"/>
      <c r="X51" s="657"/>
      <c r="Y51" s="657"/>
      <c r="Z51" s="657"/>
      <c r="AA51" s="657"/>
      <c r="AB51" s="657"/>
      <c r="AC51" s="657"/>
      <c r="AD51" s="657"/>
    </row>
  </sheetData>
  <mergeCells count="162">
    <mergeCell ref="Q22:Q25"/>
    <mergeCell ref="V36:AD36"/>
    <mergeCell ref="V37:AD37"/>
    <mergeCell ref="Y10:Z10"/>
    <mergeCell ref="Y12:Z12"/>
    <mergeCell ref="Y11:Z11"/>
    <mergeCell ref="A35:C35"/>
    <mergeCell ref="K30:M30"/>
    <mergeCell ref="K31:M31"/>
    <mergeCell ref="I29:J29"/>
    <mergeCell ref="A28:C28"/>
    <mergeCell ref="A32:C32"/>
    <mergeCell ref="A16:B16"/>
    <mergeCell ref="A26:C26"/>
    <mergeCell ref="K27:M27"/>
    <mergeCell ref="F21:G21"/>
    <mergeCell ref="D20:E20"/>
    <mergeCell ref="F22:G22"/>
    <mergeCell ref="C16:E16"/>
    <mergeCell ref="J16:S16"/>
    <mergeCell ref="N21:P21"/>
    <mergeCell ref="C17:E17"/>
    <mergeCell ref="I23:J23"/>
    <mergeCell ref="F27:G27"/>
    <mergeCell ref="F26:G26"/>
    <mergeCell ref="E42:F42"/>
    <mergeCell ref="F40:G40"/>
    <mergeCell ref="A39:C39"/>
    <mergeCell ref="F39:G39"/>
    <mergeCell ref="I39:J39"/>
    <mergeCell ref="K39:M39"/>
    <mergeCell ref="N39:O39"/>
    <mergeCell ref="N29:O29"/>
    <mergeCell ref="N30:O30"/>
    <mergeCell ref="I37:J37"/>
    <mergeCell ref="I38:J38"/>
    <mergeCell ref="K36:M36"/>
    <mergeCell ref="K37:M37"/>
    <mergeCell ref="K38:M38"/>
    <mergeCell ref="N36:O36"/>
    <mergeCell ref="A41:C41"/>
    <mergeCell ref="I33:J33"/>
    <mergeCell ref="G17:I17"/>
    <mergeCell ref="F23:G23"/>
    <mergeCell ref="F24:G24"/>
    <mergeCell ref="A22:C22"/>
    <mergeCell ref="A17:B17"/>
    <mergeCell ref="A34:C34"/>
    <mergeCell ref="A30:C30"/>
    <mergeCell ref="A23:C23"/>
    <mergeCell ref="J17:S17"/>
    <mergeCell ref="K32:M32"/>
    <mergeCell ref="K33:M33"/>
    <mergeCell ref="K34:M34"/>
    <mergeCell ref="N31:O31"/>
    <mergeCell ref="N32:O32"/>
    <mergeCell ref="N33:O33"/>
    <mergeCell ref="N34:O34"/>
    <mergeCell ref="A33:C33"/>
    <mergeCell ref="A29:C29"/>
    <mergeCell ref="K28:M28"/>
    <mergeCell ref="K29:M29"/>
    <mergeCell ref="I30:J30"/>
    <mergeCell ref="I31:J31"/>
    <mergeCell ref="I32:J32"/>
    <mergeCell ref="A27:C27"/>
    <mergeCell ref="M47:S48"/>
    <mergeCell ref="D47:F47"/>
    <mergeCell ref="N45:R45"/>
    <mergeCell ref="N46:R46"/>
    <mergeCell ref="O42:P42"/>
    <mergeCell ref="D45:H45"/>
    <mergeCell ref="K40:M40"/>
    <mergeCell ref="I34:J34"/>
    <mergeCell ref="I40:J40"/>
    <mergeCell ref="N37:O37"/>
    <mergeCell ref="N38:O38"/>
    <mergeCell ref="N40:O40"/>
    <mergeCell ref="N35:O35"/>
    <mergeCell ref="D46:H46"/>
    <mergeCell ref="J42:K42"/>
    <mergeCell ref="F41:G41"/>
    <mergeCell ref="I41:J41"/>
    <mergeCell ref="K41:M41"/>
    <mergeCell ref="N41:O41"/>
    <mergeCell ref="I36:J36"/>
    <mergeCell ref="D48:E48"/>
    <mergeCell ref="F48:G48"/>
    <mergeCell ref="K35:M35"/>
    <mergeCell ref="F34:G34"/>
    <mergeCell ref="AA3:AD3"/>
    <mergeCell ref="K23:M23"/>
    <mergeCell ref="K24:M24"/>
    <mergeCell ref="K26:M26"/>
    <mergeCell ref="V18:AD25"/>
    <mergeCell ref="Q21:S21"/>
    <mergeCell ref="I26:J26"/>
    <mergeCell ref="I27:J27"/>
    <mergeCell ref="I28:J28"/>
    <mergeCell ref="N20:P20"/>
    <mergeCell ref="N22:P22"/>
    <mergeCell ref="N27:O27"/>
    <mergeCell ref="N28:O28"/>
    <mergeCell ref="N26:O26"/>
    <mergeCell ref="Q20:S20"/>
    <mergeCell ref="Y14:Z15"/>
    <mergeCell ref="AB8:AD15"/>
    <mergeCell ref="A3:S3"/>
    <mergeCell ref="A15:B15"/>
    <mergeCell ref="V3:Z3"/>
    <mergeCell ref="G15:I15"/>
    <mergeCell ref="C15:E15"/>
    <mergeCell ref="A12:S12"/>
    <mergeCell ref="R22:R25"/>
    <mergeCell ref="B8:G8"/>
    <mergeCell ref="B10:C10"/>
    <mergeCell ref="K10:O10"/>
    <mergeCell ref="J15:S15"/>
    <mergeCell ref="A40:C40"/>
    <mergeCell ref="A31:C31"/>
    <mergeCell ref="F28:G28"/>
    <mergeCell ref="F29:G29"/>
    <mergeCell ref="F30:G30"/>
    <mergeCell ref="F31:G31"/>
    <mergeCell ref="N23:O23"/>
    <mergeCell ref="N24:O24"/>
    <mergeCell ref="N25:O25"/>
    <mergeCell ref="F32:G32"/>
    <mergeCell ref="F33:G33"/>
    <mergeCell ref="A36:C36"/>
    <mergeCell ref="A37:C37"/>
    <mergeCell ref="A38:C38"/>
    <mergeCell ref="F35:G35"/>
    <mergeCell ref="F36:G36"/>
    <mergeCell ref="F37:G37"/>
    <mergeCell ref="F38:G38"/>
    <mergeCell ref="I35:J35"/>
    <mergeCell ref="G16:I16"/>
    <mergeCell ref="N4:R4"/>
    <mergeCell ref="V47:AD47"/>
    <mergeCell ref="V48:AD48"/>
    <mergeCell ref="V49:AD49"/>
    <mergeCell ref="V50:AD50"/>
    <mergeCell ref="V51:AD51"/>
    <mergeCell ref="V38:AD38"/>
    <mergeCell ref="V39:AD39"/>
    <mergeCell ref="V40:AD40"/>
    <mergeCell ref="V41:AD41"/>
    <mergeCell ref="V42:AD42"/>
    <mergeCell ref="V43:AD43"/>
    <mergeCell ref="V44:AD44"/>
    <mergeCell ref="V45:AD45"/>
    <mergeCell ref="V46:AD46"/>
    <mergeCell ref="V27:AD27"/>
    <mergeCell ref="V28:AD28"/>
    <mergeCell ref="V29:AD29"/>
    <mergeCell ref="V30:AD30"/>
    <mergeCell ref="V31:AD31"/>
    <mergeCell ref="V32:AD32"/>
    <mergeCell ref="V33:AD33"/>
    <mergeCell ref="V34:AD34"/>
    <mergeCell ref="V35:AD35"/>
  </mergeCells>
  <phoneticPr fontId="1"/>
  <pageMargins left="0.78740157480314965" right="0.39370078740157483" top="0.59055118110236227" bottom="0.39370078740157483" header="0.51181102362204722" footer="0.78740157480314965"/>
  <pageSetup paperSize="9" scale="91" orientation="portrait" r:id="rId1"/>
  <colBreaks count="1" manualBreakCount="1">
    <brk id="1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00FF"/>
  </sheetPr>
  <dimension ref="A1:BE117"/>
  <sheetViews>
    <sheetView showZeros="0" view="pageBreakPreview" topLeftCell="A40" zoomScaleNormal="100" zoomScaleSheetLayoutView="100" workbookViewId="0">
      <selection activeCell="AN49" sqref="AN49"/>
    </sheetView>
  </sheetViews>
  <sheetFormatPr defaultRowHeight="13.5" x14ac:dyDescent="0.15"/>
  <cols>
    <col min="1" max="1" width="1.625" customWidth="1"/>
    <col min="2" max="2" width="4.625" customWidth="1"/>
    <col min="3" max="3" width="3.625" customWidth="1"/>
    <col min="4" max="45" width="2.125" customWidth="1"/>
    <col min="46" max="46" width="1.625" customWidth="1"/>
    <col min="47" max="73" width="1.875" customWidth="1"/>
  </cols>
  <sheetData>
    <row r="1" spans="2:48" ht="15" customHeight="1" x14ac:dyDescent="0.15">
      <c r="B1" s="657" t="s">
        <v>80</v>
      </c>
      <c r="C1" s="657"/>
      <c r="D1" s="657"/>
      <c r="E1" s="657"/>
      <c r="F1" s="657"/>
      <c r="G1" s="657"/>
      <c r="H1" s="657"/>
      <c r="I1" s="657"/>
      <c r="J1" s="657"/>
      <c r="K1" s="657"/>
      <c r="L1" s="657"/>
      <c r="M1" s="657"/>
      <c r="N1" s="657"/>
      <c r="O1" s="657"/>
      <c r="P1" s="657"/>
      <c r="Q1" s="657"/>
      <c r="R1" s="657"/>
      <c r="S1" s="657"/>
      <c r="T1" s="657"/>
      <c r="U1" s="657"/>
      <c r="V1" s="657"/>
      <c r="W1" s="657"/>
      <c r="X1" s="657"/>
      <c r="Y1" s="657"/>
      <c r="Z1" s="657"/>
      <c r="AA1" s="657"/>
      <c r="AB1" s="657"/>
      <c r="AC1" s="657"/>
      <c r="AD1" s="657"/>
      <c r="AE1" s="657"/>
      <c r="AF1" s="657"/>
      <c r="AG1" s="657"/>
      <c r="AH1" s="657"/>
      <c r="AI1" s="657"/>
      <c r="AJ1" s="657"/>
      <c r="AK1" s="657"/>
      <c r="AL1" s="657"/>
      <c r="AM1" s="657"/>
      <c r="AN1" s="657"/>
      <c r="AO1" s="657"/>
      <c r="AP1" s="657"/>
      <c r="AQ1" s="657"/>
      <c r="AR1" s="657"/>
      <c r="AS1" s="657"/>
      <c r="AT1" s="657"/>
    </row>
    <row r="2" spans="2:48" ht="15" customHeight="1" x14ac:dyDescent="0.15">
      <c r="B2" s="58"/>
      <c r="C2" s="58"/>
      <c r="D2" s="58"/>
      <c r="E2" s="58"/>
      <c r="F2" s="58"/>
      <c r="G2" s="58"/>
      <c r="H2" s="58"/>
      <c r="I2" s="58"/>
      <c r="J2" s="58"/>
      <c r="K2" s="58"/>
      <c r="L2" s="58"/>
      <c r="M2" s="58"/>
      <c r="N2" s="58"/>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row>
    <row r="3" spans="2:48" ht="15" customHeight="1" x14ac:dyDescent="0.15">
      <c r="B3" s="59" t="s">
        <v>90</v>
      </c>
      <c r="C3" s="60" t="s">
        <v>91</v>
      </c>
      <c r="D3" s="60"/>
      <c r="E3" s="23"/>
      <c r="F3" s="60"/>
      <c r="G3" s="60"/>
      <c r="H3" s="60"/>
      <c r="I3" s="60"/>
      <c r="J3" s="60"/>
      <c r="K3" s="60"/>
      <c r="L3" s="61"/>
      <c r="M3" s="58"/>
      <c r="N3" s="58"/>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row>
    <row r="4" spans="2:48" ht="15" customHeight="1" x14ac:dyDescent="0.15">
      <c r="B4" s="58"/>
      <c r="C4" s="58"/>
      <c r="D4" s="58"/>
      <c r="E4" s="58"/>
      <c r="F4" s="58"/>
      <c r="G4" s="58"/>
      <c r="H4" s="58"/>
      <c r="I4" s="58"/>
      <c r="J4" s="58"/>
      <c r="K4" s="58"/>
      <c r="L4" s="58"/>
      <c r="M4" s="58"/>
      <c r="N4" s="58"/>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row>
    <row r="5" spans="2:48" ht="15" customHeight="1" x14ac:dyDescent="0.15">
      <c r="B5" s="106" t="s">
        <v>81</v>
      </c>
      <c r="C5" s="58"/>
      <c r="D5" s="58"/>
      <c r="E5" s="58"/>
      <c r="F5" s="58"/>
      <c r="G5" s="58"/>
      <c r="H5" s="58"/>
      <c r="I5" s="58"/>
      <c r="J5" s="58"/>
      <c r="K5" s="58"/>
      <c r="L5" s="58"/>
      <c r="M5" s="58"/>
      <c r="N5" s="58"/>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row>
    <row r="6" spans="2:48" ht="15" customHeight="1" x14ac:dyDescent="0.15">
      <c r="B6" s="170" t="s">
        <v>194</v>
      </c>
      <c r="C6" s="855" t="s">
        <v>141</v>
      </c>
      <c r="D6" s="855"/>
      <c r="E6" s="855"/>
      <c r="F6" s="855"/>
      <c r="G6" s="855"/>
      <c r="H6" s="855"/>
      <c r="I6" s="855"/>
      <c r="J6" s="855"/>
      <c r="K6" s="855"/>
      <c r="L6" s="855"/>
      <c r="M6" s="855"/>
      <c r="N6" s="855"/>
      <c r="O6" s="855"/>
      <c r="P6" s="855"/>
      <c r="Q6" s="855"/>
      <c r="R6" s="855"/>
      <c r="S6" s="855"/>
      <c r="T6" s="855"/>
      <c r="U6" s="855"/>
      <c r="V6" s="855"/>
      <c r="W6" s="855"/>
      <c r="X6" s="855"/>
      <c r="Y6" s="855"/>
      <c r="Z6" s="855"/>
      <c r="AA6" s="855"/>
      <c r="AB6" s="855"/>
      <c r="AC6" s="855"/>
      <c r="AD6" s="855"/>
      <c r="AE6" s="855"/>
      <c r="AF6" s="855"/>
      <c r="AG6" s="855"/>
      <c r="AH6" s="855"/>
      <c r="AI6" s="855"/>
      <c r="AJ6" s="855"/>
      <c r="AK6" s="855"/>
      <c r="AL6" s="855"/>
      <c r="AM6" s="855"/>
      <c r="AN6" s="855"/>
      <c r="AO6" s="855"/>
      <c r="AP6" s="855"/>
      <c r="AQ6" s="855"/>
      <c r="AR6" s="855"/>
      <c r="AS6" s="855"/>
      <c r="AT6" s="6"/>
    </row>
    <row r="7" spans="2:48" ht="15" customHeight="1" x14ac:dyDescent="0.15">
      <c r="B7" s="58"/>
      <c r="C7" s="855"/>
      <c r="D7" s="855"/>
      <c r="E7" s="855"/>
      <c r="F7" s="855"/>
      <c r="G7" s="855"/>
      <c r="H7" s="855"/>
      <c r="I7" s="855"/>
      <c r="J7" s="855"/>
      <c r="K7" s="855"/>
      <c r="L7" s="855"/>
      <c r="M7" s="855"/>
      <c r="N7" s="855"/>
      <c r="O7" s="855"/>
      <c r="P7" s="855"/>
      <c r="Q7" s="855"/>
      <c r="R7" s="855"/>
      <c r="S7" s="855"/>
      <c r="T7" s="855"/>
      <c r="U7" s="855"/>
      <c r="V7" s="855"/>
      <c r="W7" s="855"/>
      <c r="X7" s="855"/>
      <c r="Y7" s="855"/>
      <c r="Z7" s="855"/>
      <c r="AA7" s="855"/>
      <c r="AB7" s="855"/>
      <c r="AC7" s="855"/>
      <c r="AD7" s="855"/>
      <c r="AE7" s="855"/>
      <c r="AF7" s="855"/>
      <c r="AG7" s="855"/>
      <c r="AH7" s="855"/>
      <c r="AI7" s="855"/>
      <c r="AJ7" s="855"/>
      <c r="AK7" s="855"/>
      <c r="AL7" s="855"/>
      <c r="AM7" s="855"/>
      <c r="AN7" s="855"/>
      <c r="AO7" s="855"/>
      <c r="AP7" s="855"/>
      <c r="AQ7" s="855"/>
      <c r="AR7" s="855"/>
      <c r="AS7" s="855"/>
      <c r="AT7" s="6"/>
    </row>
    <row r="8" spans="2:48" ht="15" customHeight="1" x14ac:dyDescent="0.15">
      <c r="B8" s="58"/>
      <c r="C8" s="6"/>
      <c r="D8" s="58"/>
      <c r="E8" s="58"/>
      <c r="F8" s="58"/>
      <c r="G8" s="58"/>
      <c r="H8" s="58"/>
      <c r="I8" s="58"/>
      <c r="J8" s="58"/>
      <c r="K8" s="58"/>
      <c r="L8" s="58"/>
      <c r="M8" s="58"/>
      <c r="N8" s="58"/>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row>
    <row r="9" spans="2:48" ht="6" customHeight="1" x14ac:dyDescent="0.15">
      <c r="B9" s="62"/>
      <c r="C9" s="883"/>
      <c r="D9" s="884"/>
      <c r="E9" s="884"/>
      <c r="F9" s="884"/>
      <c r="G9" s="885"/>
      <c r="H9" s="34"/>
      <c r="I9" s="28"/>
      <c r="J9" s="63"/>
      <c r="K9" s="63"/>
      <c r="L9" s="28"/>
      <c r="M9" s="63"/>
      <c r="N9" s="63"/>
      <c r="O9" s="23"/>
      <c r="P9" s="23"/>
      <c r="Q9" s="23"/>
      <c r="R9" s="23"/>
      <c r="S9" s="23"/>
      <c r="T9" s="23"/>
      <c r="U9" s="23"/>
      <c r="V9" s="23"/>
      <c r="W9" s="23"/>
      <c r="X9" s="23"/>
      <c r="Y9" s="23"/>
      <c r="Z9" s="23"/>
      <c r="AA9" s="23"/>
      <c r="AB9" s="23"/>
      <c r="AC9" s="23"/>
      <c r="AD9" s="23"/>
      <c r="AE9" s="23"/>
      <c r="AF9" s="23"/>
      <c r="AG9" s="23"/>
      <c r="AH9" s="23"/>
      <c r="AI9" s="23"/>
      <c r="AJ9" s="23"/>
      <c r="AK9" s="10"/>
      <c r="AL9" s="34"/>
      <c r="AM9" s="28"/>
      <c r="AN9" s="28"/>
      <c r="AO9" s="28"/>
      <c r="AP9" s="28"/>
      <c r="AQ9" s="28"/>
      <c r="AR9" s="28"/>
      <c r="AS9" s="29"/>
      <c r="AT9" s="6"/>
    </row>
    <row r="10" spans="2:48" ht="15" customHeight="1" x14ac:dyDescent="0.15">
      <c r="B10" s="64"/>
      <c r="C10" s="886"/>
      <c r="D10" s="887"/>
      <c r="E10" s="887"/>
      <c r="F10" s="887"/>
      <c r="G10" s="888"/>
      <c r="H10" s="892" t="s">
        <v>195</v>
      </c>
      <c r="I10" s="893"/>
      <c r="J10" s="893"/>
      <c r="K10" s="893"/>
      <c r="L10" s="893"/>
      <c r="M10" s="893"/>
      <c r="N10" s="894"/>
      <c r="O10" s="692" t="s">
        <v>85</v>
      </c>
      <c r="P10" s="693"/>
      <c r="Q10" s="693"/>
      <c r="R10" s="693"/>
      <c r="S10" s="693"/>
      <c r="T10" s="693"/>
      <c r="U10" s="694"/>
      <c r="V10" s="692" t="s">
        <v>86</v>
      </c>
      <c r="W10" s="693"/>
      <c r="X10" s="693"/>
      <c r="Y10" s="693"/>
      <c r="Z10" s="693"/>
      <c r="AA10" s="693"/>
      <c r="AB10" s="693"/>
      <c r="AC10" s="694"/>
      <c r="AD10" s="692" t="s">
        <v>87</v>
      </c>
      <c r="AE10" s="693"/>
      <c r="AF10" s="693"/>
      <c r="AG10" s="693"/>
      <c r="AH10" s="693"/>
      <c r="AI10" s="693"/>
      <c r="AJ10" s="693"/>
      <c r="AK10" s="694"/>
      <c r="AL10" s="734" t="s">
        <v>135</v>
      </c>
      <c r="AM10" s="530"/>
      <c r="AN10" s="530"/>
      <c r="AO10" s="530"/>
      <c r="AP10" s="530"/>
      <c r="AQ10" s="530"/>
      <c r="AR10" s="530"/>
      <c r="AS10" s="531"/>
      <c r="AT10" s="6"/>
    </row>
    <row r="11" spans="2:48" ht="15" customHeight="1" x14ac:dyDescent="0.15">
      <c r="B11" s="64"/>
      <c r="C11" s="889"/>
      <c r="D11" s="890"/>
      <c r="E11" s="890"/>
      <c r="F11" s="890"/>
      <c r="G11" s="891"/>
      <c r="H11" s="895" t="s">
        <v>82</v>
      </c>
      <c r="I11" s="896"/>
      <c r="J11" s="896"/>
      <c r="K11" s="896"/>
      <c r="L11" s="896"/>
      <c r="M11" s="896"/>
      <c r="N11" s="897"/>
      <c r="O11" s="898"/>
      <c r="P11" s="899"/>
      <c r="Q11" s="899"/>
      <c r="R11" s="899"/>
      <c r="S11" s="899"/>
      <c r="T11" s="899"/>
      <c r="U11" s="900"/>
      <c r="V11" s="898"/>
      <c r="W11" s="899"/>
      <c r="X11" s="899"/>
      <c r="Y11" s="899"/>
      <c r="Z11" s="899"/>
      <c r="AA11" s="899"/>
      <c r="AB11" s="899"/>
      <c r="AC11" s="900"/>
      <c r="AD11" s="898"/>
      <c r="AE11" s="899"/>
      <c r="AF11" s="899"/>
      <c r="AG11" s="899"/>
      <c r="AH11" s="899"/>
      <c r="AI11" s="899"/>
      <c r="AJ11" s="899"/>
      <c r="AK11" s="900"/>
      <c r="AL11" s="898" t="s">
        <v>82</v>
      </c>
      <c r="AM11" s="899"/>
      <c r="AN11" s="899"/>
      <c r="AO11" s="899"/>
      <c r="AP11" s="899"/>
      <c r="AQ11" s="899"/>
      <c r="AR11" s="899"/>
      <c r="AS11" s="900"/>
      <c r="AT11" s="6"/>
    </row>
    <row r="12" spans="2:48" ht="15" customHeight="1" x14ac:dyDescent="0.15">
      <c r="B12" s="65" t="s">
        <v>83</v>
      </c>
      <c r="C12" s="825" t="s">
        <v>84</v>
      </c>
      <c r="D12" s="826"/>
      <c r="E12" s="826"/>
      <c r="F12" s="826"/>
      <c r="G12" s="827"/>
      <c r="H12" s="828">
        <f>SUM(O12:AS13)</f>
        <v>0</v>
      </c>
      <c r="I12" s="829"/>
      <c r="J12" s="829"/>
      <c r="K12" s="829"/>
      <c r="L12" s="829"/>
      <c r="M12" s="829"/>
      <c r="N12" s="830"/>
      <c r="O12" s="828">
        <f>申請書入力シート!F69-O14</f>
        <v>0</v>
      </c>
      <c r="P12" s="829"/>
      <c r="Q12" s="829"/>
      <c r="R12" s="829"/>
      <c r="S12" s="829"/>
      <c r="T12" s="829"/>
      <c r="U12" s="830"/>
      <c r="V12" s="828">
        <f>申請書入力シート!F70-V14</f>
        <v>0</v>
      </c>
      <c r="W12" s="829"/>
      <c r="X12" s="829"/>
      <c r="Y12" s="829"/>
      <c r="Z12" s="829"/>
      <c r="AA12" s="829"/>
      <c r="AB12" s="829"/>
      <c r="AC12" s="830"/>
      <c r="AD12" s="828">
        <f>申請書入力シート!F72-AD14</f>
        <v>0</v>
      </c>
      <c r="AE12" s="829"/>
      <c r="AF12" s="829"/>
      <c r="AG12" s="829"/>
      <c r="AH12" s="829"/>
      <c r="AI12" s="829"/>
      <c r="AJ12" s="829"/>
      <c r="AK12" s="830"/>
      <c r="AL12" s="828">
        <f>申請書入力シート!F74-AL14</f>
        <v>0</v>
      </c>
      <c r="AM12" s="829"/>
      <c r="AN12" s="829"/>
      <c r="AO12" s="829"/>
      <c r="AP12" s="829"/>
      <c r="AQ12" s="829"/>
      <c r="AR12" s="829"/>
      <c r="AS12" s="830"/>
      <c r="AT12" s="66"/>
      <c r="AU12" s="5"/>
      <c r="AV12" s="5"/>
    </row>
    <row r="13" spans="2:48" ht="15" customHeight="1" x14ac:dyDescent="0.15">
      <c r="B13" s="65"/>
      <c r="C13" s="822"/>
      <c r="D13" s="823"/>
      <c r="E13" s="823"/>
      <c r="F13" s="823"/>
      <c r="G13" s="824"/>
      <c r="H13" s="831"/>
      <c r="I13" s="832"/>
      <c r="J13" s="832"/>
      <c r="K13" s="832"/>
      <c r="L13" s="832"/>
      <c r="M13" s="832"/>
      <c r="N13" s="833"/>
      <c r="O13" s="831"/>
      <c r="P13" s="832"/>
      <c r="Q13" s="832"/>
      <c r="R13" s="832"/>
      <c r="S13" s="832"/>
      <c r="T13" s="832"/>
      <c r="U13" s="833"/>
      <c r="V13" s="831"/>
      <c r="W13" s="832"/>
      <c r="X13" s="832"/>
      <c r="Y13" s="832"/>
      <c r="Z13" s="832"/>
      <c r="AA13" s="832"/>
      <c r="AB13" s="832"/>
      <c r="AC13" s="833"/>
      <c r="AD13" s="831"/>
      <c r="AE13" s="832"/>
      <c r="AF13" s="832"/>
      <c r="AG13" s="832"/>
      <c r="AH13" s="832"/>
      <c r="AI13" s="832"/>
      <c r="AJ13" s="832"/>
      <c r="AK13" s="833"/>
      <c r="AL13" s="831"/>
      <c r="AM13" s="832"/>
      <c r="AN13" s="832"/>
      <c r="AO13" s="832"/>
      <c r="AP13" s="832"/>
      <c r="AQ13" s="832"/>
      <c r="AR13" s="832"/>
      <c r="AS13" s="833"/>
      <c r="AT13" s="66"/>
      <c r="AU13" s="5"/>
      <c r="AV13" s="5"/>
    </row>
    <row r="14" spans="2:48" ht="15" customHeight="1" x14ac:dyDescent="0.15">
      <c r="B14" s="65" t="s">
        <v>92</v>
      </c>
      <c r="C14" s="825" t="s">
        <v>88</v>
      </c>
      <c r="D14" s="826"/>
      <c r="E14" s="826"/>
      <c r="F14" s="826"/>
      <c r="G14" s="827"/>
      <c r="H14" s="828">
        <f>SUM(O14:AS15)</f>
        <v>0</v>
      </c>
      <c r="I14" s="829"/>
      <c r="J14" s="829"/>
      <c r="K14" s="829"/>
      <c r="L14" s="829"/>
      <c r="M14" s="829"/>
      <c r="N14" s="830"/>
      <c r="O14" s="828">
        <f>申請書入力シート!R69</f>
        <v>0</v>
      </c>
      <c r="P14" s="829"/>
      <c r="Q14" s="829"/>
      <c r="R14" s="829"/>
      <c r="S14" s="829"/>
      <c r="T14" s="829"/>
      <c r="U14" s="830"/>
      <c r="V14" s="828">
        <f>申請書入力シート!R70</f>
        <v>0</v>
      </c>
      <c r="W14" s="829"/>
      <c r="X14" s="829"/>
      <c r="Y14" s="829"/>
      <c r="Z14" s="829"/>
      <c r="AA14" s="829"/>
      <c r="AB14" s="829"/>
      <c r="AC14" s="830"/>
      <c r="AD14" s="828">
        <f>申請書入力シート!U72</f>
        <v>0</v>
      </c>
      <c r="AE14" s="829"/>
      <c r="AF14" s="829"/>
      <c r="AG14" s="829"/>
      <c r="AH14" s="829"/>
      <c r="AI14" s="829"/>
      <c r="AJ14" s="829"/>
      <c r="AK14" s="830"/>
      <c r="AL14" s="828">
        <f>申請書入力シート!U74</f>
        <v>0</v>
      </c>
      <c r="AM14" s="829"/>
      <c r="AN14" s="829"/>
      <c r="AO14" s="829"/>
      <c r="AP14" s="829"/>
      <c r="AQ14" s="829"/>
      <c r="AR14" s="829"/>
      <c r="AS14" s="830"/>
      <c r="AT14" s="66"/>
      <c r="AU14" s="5"/>
      <c r="AV14" s="5"/>
    </row>
    <row r="15" spans="2:48" ht="15" customHeight="1" x14ac:dyDescent="0.15">
      <c r="B15" s="65"/>
      <c r="C15" s="822"/>
      <c r="D15" s="823"/>
      <c r="E15" s="823"/>
      <c r="F15" s="823"/>
      <c r="G15" s="824"/>
      <c r="H15" s="831"/>
      <c r="I15" s="832"/>
      <c r="J15" s="832"/>
      <c r="K15" s="832"/>
      <c r="L15" s="832"/>
      <c r="M15" s="832"/>
      <c r="N15" s="833"/>
      <c r="O15" s="831"/>
      <c r="P15" s="832"/>
      <c r="Q15" s="832"/>
      <c r="R15" s="832"/>
      <c r="S15" s="832"/>
      <c r="T15" s="832"/>
      <c r="U15" s="833"/>
      <c r="V15" s="831"/>
      <c r="W15" s="832"/>
      <c r="X15" s="832"/>
      <c r="Y15" s="832"/>
      <c r="Z15" s="832"/>
      <c r="AA15" s="832"/>
      <c r="AB15" s="832"/>
      <c r="AC15" s="833"/>
      <c r="AD15" s="831"/>
      <c r="AE15" s="832"/>
      <c r="AF15" s="832"/>
      <c r="AG15" s="832"/>
      <c r="AH15" s="832"/>
      <c r="AI15" s="832"/>
      <c r="AJ15" s="832"/>
      <c r="AK15" s="833"/>
      <c r="AL15" s="831"/>
      <c r="AM15" s="832"/>
      <c r="AN15" s="832"/>
      <c r="AO15" s="832"/>
      <c r="AP15" s="832"/>
      <c r="AQ15" s="832"/>
      <c r="AR15" s="832"/>
      <c r="AS15" s="833"/>
      <c r="AT15" s="66"/>
      <c r="AU15" s="5"/>
      <c r="AV15" s="5"/>
    </row>
    <row r="16" spans="2:48" ht="15" customHeight="1" x14ac:dyDescent="0.15">
      <c r="B16" s="65" t="s">
        <v>93</v>
      </c>
      <c r="C16" s="862"/>
      <c r="D16" s="863"/>
      <c r="E16" s="863"/>
      <c r="F16" s="863"/>
      <c r="G16" s="864"/>
      <c r="H16" s="825" t="s">
        <v>136</v>
      </c>
      <c r="I16" s="826"/>
      <c r="J16" s="826"/>
      <c r="K16" s="826"/>
      <c r="L16" s="826"/>
      <c r="M16" s="826"/>
      <c r="N16" s="826"/>
      <c r="O16" s="826"/>
      <c r="P16" s="826"/>
      <c r="Q16" s="826"/>
      <c r="R16" s="826"/>
      <c r="S16" s="826"/>
      <c r="T16" s="826"/>
      <c r="U16" s="827"/>
      <c r="V16" s="868" t="s">
        <v>17</v>
      </c>
      <c r="W16" s="869"/>
      <c r="X16" s="869"/>
      <c r="Y16" s="869"/>
      <c r="Z16" s="869"/>
      <c r="AA16" s="869"/>
      <c r="AB16" s="869"/>
      <c r="AC16" s="870"/>
      <c r="AD16" s="825" t="s">
        <v>137</v>
      </c>
      <c r="AE16" s="826"/>
      <c r="AF16" s="826"/>
      <c r="AG16" s="826"/>
      <c r="AH16" s="826"/>
      <c r="AI16" s="826"/>
      <c r="AJ16" s="826"/>
      <c r="AK16" s="827"/>
      <c r="AL16" s="825" t="s">
        <v>94</v>
      </c>
      <c r="AM16" s="826"/>
      <c r="AN16" s="826"/>
      <c r="AO16" s="826"/>
      <c r="AP16" s="826"/>
      <c r="AQ16" s="826"/>
      <c r="AR16" s="826"/>
      <c r="AS16" s="827"/>
      <c r="AT16" s="66"/>
      <c r="AU16" s="5"/>
      <c r="AV16" s="5"/>
    </row>
    <row r="17" spans="2:48" ht="15" customHeight="1" x14ac:dyDescent="0.15">
      <c r="B17" s="24"/>
      <c r="C17" s="865"/>
      <c r="D17" s="866"/>
      <c r="E17" s="866"/>
      <c r="F17" s="866"/>
      <c r="G17" s="867"/>
      <c r="H17" s="822"/>
      <c r="I17" s="823"/>
      <c r="J17" s="823"/>
      <c r="K17" s="823"/>
      <c r="L17" s="823"/>
      <c r="M17" s="823"/>
      <c r="N17" s="823"/>
      <c r="O17" s="823"/>
      <c r="P17" s="823"/>
      <c r="Q17" s="823"/>
      <c r="R17" s="823"/>
      <c r="S17" s="823"/>
      <c r="T17" s="823"/>
      <c r="U17" s="824"/>
      <c r="V17" s="871" t="s">
        <v>95</v>
      </c>
      <c r="W17" s="872"/>
      <c r="X17" s="872"/>
      <c r="Y17" s="873"/>
      <c r="Z17" s="871" t="s">
        <v>96</v>
      </c>
      <c r="AA17" s="872"/>
      <c r="AB17" s="872"/>
      <c r="AC17" s="873"/>
      <c r="AD17" s="822"/>
      <c r="AE17" s="823"/>
      <c r="AF17" s="823"/>
      <c r="AG17" s="823"/>
      <c r="AH17" s="823"/>
      <c r="AI17" s="823"/>
      <c r="AJ17" s="823"/>
      <c r="AK17" s="824"/>
      <c r="AL17" s="822"/>
      <c r="AM17" s="823"/>
      <c r="AN17" s="823"/>
      <c r="AO17" s="823"/>
      <c r="AP17" s="823"/>
      <c r="AQ17" s="823"/>
      <c r="AR17" s="823"/>
      <c r="AS17" s="824"/>
      <c r="AT17" s="66"/>
      <c r="AU17" s="5"/>
      <c r="AV17" s="5"/>
    </row>
    <row r="18" spans="2:48" ht="15" customHeight="1" x14ac:dyDescent="0.15">
      <c r="B18" s="24"/>
      <c r="C18" s="825" t="s">
        <v>89</v>
      </c>
      <c r="D18" s="826"/>
      <c r="E18" s="826"/>
      <c r="F18" s="826"/>
      <c r="G18" s="827"/>
      <c r="H18" s="834">
        <f>申請書入力シート!H80</f>
        <v>0</v>
      </c>
      <c r="I18" s="835"/>
      <c r="J18" s="835"/>
      <c r="K18" s="835"/>
      <c r="L18" s="835"/>
      <c r="M18" s="835"/>
      <c r="N18" s="835"/>
      <c r="O18" s="835"/>
      <c r="P18" s="835"/>
      <c r="Q18" s="835"/>
      <c r="R18" s="835"/>
      <c r="S18" s="835"/>
      <c r="T18" s="835"/>
      <c r="U18" s="836"/>
      <c r="V18" s="825">
        <f>申請書入力シート!V80</f>
        <v>0</v>
      </c>
      <c r="W18" s="826"/>
      <c r="X18" s="826"/>
      <c r="Y18" s="827"/>
      <c r="Z18" s="825">
        <f>申請書入力シート!Y80</f>
        <v>0</v>
      </c>
      <c r="AA18" s="826"/>
      <c r="AB18" s="826"/>
      <c r="AC18" s="827"/>
      <c r="AD18" s="856">
        <f>申請書入力シート!AC80</f>
        <v>0</v>
      </c>
      <c r="AE18" s="857"/>
      <c r="AF18" s="857"/>
      <c r="AG18" s="857"/>
      <c r="AH18" s="857"/>
      <c r="AI18" s="857"/>
      <c r="AJ18" s="857"/>
      <c r="AK18" s="858"/>
      <c r="AL18" s="816">
        <f>申請書入力シート!AG80</f>
        <v>0</v>
      </c>
      <c r="AM18" s="817"/>
      <c r="AN18" s="817"/>
      <c r="AO18" s="817"/>
      <c r="AP18" s="817"/>
      <c r="AQ18" s="817"/>
      <c r="AR18" s="817"/>
      <c r="AS18" s="818"/>
      <c r="AT18" s="66"/>
      <c r="AU18" s="5"/>
      <c r="AV18" s="5"/>
    </row>
    <row r="19" spans="2:48" ht="15" customHeight="1" x14ac:dyDescent="0.15">
      <c r="B19" s="44"/>
      <c r="C19" s="822"/>
      <c r="D19" s="823"/>
      <c r="E19" s="823"/>
      <c r="F19" s="823"/>
      <c r="G19" s="824"/>
      <c r="H19" s="837"/>
      <c r="I19" s="838"/>
      <c r="J19" s="838"/>
      <c r="K19" s="838"/>
      <c r="L19" s="838"/>
      <c r="M19" s="838"/>
      <c r="N19" s="838"/>
      <c r="O19" s="838"/>
      <c r="P19" s="838"/>
      <c r="Q19" s="838"/>
      <c r="R19" s="838"/>
      <c r="S19" s="838"/>
      <c r="T19" s="838"/>
      <c r="U19" s="839"/>
      <c r="V19" s="822"/>
      <c r="W19" s="823"/>
      <c r="X19" s="823"/>
      <c r="Y19" s="824"/>
      <c r="Z19" s="822"/>
      <c r="AA19" s="823"/>
      <c r="AB19" s="823"/>
      <c r="AC19" s="824"/>
      <c r="AD19" s="859"/>
      <c r="AE19" s="860"/>
      <c r="AF19" s="860"/>
      <c r="AG19" s="860"/>
      <c r="AH19" s="860"/>
      <c r="AI19" s="860"/>
      <c r="AJ19" s="860"/>
      <c r="AK19" s="861"/>
      <c r="AL19" s="819"/>
      <c r="AM19" s="820"/>
      <c r="AN19" s="820"/>
      <c r="AO19" s="820"/>
      <c r="AP19" s="820"/>
      <c r="AQ19" s="820"/>
      <c r="AR19" s="820"/>
      <c r="AS19" s="821"/>
      <c r="AT19" s="66"/>
      <c r="AU19" s="5"/>
      <c r="AV19" s="5"/>
    </row>
    <row r="20" spans="2:48" ht="6" customHeight="1" x14ac:dyDescent="0.15">
      <c r="B20" s="66"/>
      <c r="C20" s="66"/>
      <c r="D20" s="67"/>
      <c r="E20" s="67"/>
      <c r="F20" s="67"/>
      <c r="G20" s="67"/>
      <c r="H20" s="67"/>
      <c r="I20" s="67"/>
      <c r="J20" s="67"/>
      <c r="K20" s="67"/>
      <c r="L20" s="67"/>
      <c r="M20" s="67"/>
      <c r="N20" s="67"/>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5"/>
      <c r="AV20" s="5"/>
    </row>
    <row r="21" spans="2:48" ht="6" customHeight="1" x14ac:dyDescent="0.15">
      <c r="B21" s="67"/>
      <c r="C21" s="66"/>
      <c r="D21" s="67"/>
      <c r="E21" s="67"/>
      <c r="F21" s="67"/>
      <c r="G21" s="67"/>
      <c r="H21" s="67"/>
      <c r="I21" s="67"/>
      <c r="J21" s="67"/>
      <c r="K21" s="67"/>
      <c r="L21" s="67"/>
      <c r="M21" s="67"/>
      <c r="N21" s="67"/>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5"/>
      <c r="AV21" s="5"/>
    </row>
    <row r="22" spans="2:48" ht="6" customHeight="1" x14ac:dyDescent="0.15">
      <c r="B22" s="68"/>
      <c r="C22" s="862"/>
      <c r="D22" s="863"/>
      <c r="E22" s="863"/>
      <c r="F22" s="863"/>
      <c r="G22" s="864"/>
      <c r="H22" s="18"/>
      <c r="I22" s="19"/>
      <c r="J22" s="69"/>
      <c r="K22" s="69"/>
      <c r="L22" s="19"/>
      <c r="M22" s="69"/>
      <c r="N22" s="69"/>
      <c r="O22" s="13"/>
      <c r="P22" s="13"/>
      <c r="Q22" s="13"/>
      <c r="R22" s="13"/>
      <c r="S22" s="13"/>
      <c r="T22" s="13"/>
      <c r="U22" s="13"/>
      <c r="V22" s="13"/>
      <c r="W22" s="13"/>
      <c r="X22" s="13"/>
      <c r="Y22" s="13"/>
      <c r="Z22" s="13"/>
      <c r="AA22" s="13"/>
      <c r="AB22" s="13"/>
      <c r="AC22" s="13"/>
      <c r="AD22" s="13"/>
      <c r="AE22" s="13"/>
      <c r="AF22" s="13"/>
      <c r="AG22" s="13"/>
      <c r="AH22" s="13"/>
      <c r="AI22" s="13"/>
      <c r="AJ22" s="13"/>
      <c r="AK22" s="14"/>
      <c r="AL22" s="18"/>
      <c r="AM22" s="19"/>
      <c r="AN22" s="19"/>
      <c r="AO22" s="19"/>
      <c r="AP22" s="19"/>
      <c r="AQ22" s="19"/>
      <c r="AR22" s="19"/>
      <c r="AS22" s="20"/>
      <c r="AT22" s="66"/>
      <c r="AU22" s="5"/>
      <c r="AV22" s="5"/>
    </row>
    <row r="23" spans="2:48" ht="15" customHeight="1" x14ac:dyDescent="0.15">
      <c r="B23" s="65"/>
      <c r="C23" s="901"/>
      <c r="D23" s="902"/>
      <c r="E23" s="902"/>
      <c r="F23" s="902"/>
      <c r="G23" s="903"/>
      <c r="H23" s="874" t="s">
        <v>196</v>
      </c>
      <c r="I23" s="875"/>
      <c r="J23" s="875"/>
      <c r="K23" s="875"/>
      <c r="L23" s="875"/>
      <c r="M23" s="875"/>
      <c r="N23" s="876"/>
      <c r="O23" s="825" t="s">
        <v>85</v>
      </c>
      <c r="P23" s="826"/>
      <c r="Q23" s="826"/>
      <c r="R23" s="826"/>
      <c r="S23" s="826"/>
      <c r="T23" s="826"/>
      <c r="U23" s="827"/>
      <c r="V23" s="825" t="s">
        <v>86</v>
      </c>
      <c r="W23" s="826"/>
      <c r="X23" s="826"/>
      <c r="Y23" s="826"/>
      <c r="Z23" s="826"/>
      <c r="AA23" s="826"/>
      <c r="AB23" s="826"/>
      <c r="AC23" s="827"/>
      <c r="AD23" s="825" t="s">
        <v>87</v>
      </c>
      <c r="AE23" s="826"/>
      <c r="AF23" s="826"/>
      <c r="AG23" s="826"/>
      <c r="AH23" s="826"/>
      <c r="AI23" s="826"/>
      <c r="AJ23" s="826"/>
      <c r="AK23" s="827"/>
      <c r="AL23" s="877" t="s">
        <v>135</v>
      </c>
      <c r="AM23" s="878"/>
      <c r="AN23" s="878"/>
      <c r="AO23" s="878"/>
      <c r="AP23" s="878"/>
      <c r="AQ23" s="878"/>
      <c r="AR23" s="878"/>
      <c r="AS23" s="879"/>
      <c r="AT23" s="66"/>
      <c r="AU23" s="5"/>
      <c r="AV23" s="5"/>
    </row>
    <row r="24" spans="2:48" ht="15" customHeight="1" x14ac:dyDescent="0.15">
      <c r="B24" s="65" t="s">
        <v>83</v>
      </c>
      <c r="C24" s="865"/>
      <c r="D24" s="866"/>
      <c r="E24" s="866"/>
      <c r="F24" s="866"/>
      <c r="G24" s="867"/>
      <c r="H24" s="880" t="s">
        <v>82</v>
      </c>
      <c r="I24" s="881"/>
      <c r="J24" s="881"/>
      <c r="K24" s="881"/>
      <c r="L24" s="881"/>
      <c r="M24" s="881"/>
      <c r="N24" s="882"/>
      <c r="O24" s="822"/>
      <c r="P24" s="823"/>
      <c r="Q24" s="823"/>
      <c r="R24" s="823"/>
      <c r="S24" s="823"/>
      <c r="T24" s="823"/>
      <c r="U24" s="824"/>
      <c r="V24" s="822"/>
      <c r="W24" s="823"/>
      <c r="X24" s="823"/>
      <c r="Y24" s="823"/>
      <c r="Z24" s="823"/>
      <c r="AA24" s="823"/>
      <c r="AB24" s="823"/>
      <c r="AC24" s="824"/>
      <c r="AD24" s="822"/>
      <c r="AE24" s="823"/>
      <c r="AF24" s="823"/>
      <c r="AG24" s="823"/>
      <c r="AH24" s="823"/>
      <c r="AI24" s="823"/>
      <c r="AJ24" s="823"/>
      <c r="AK24" s="824"/>
      <c r="AL24" s="822" t="s">
        <v>82</v>
      </c>
      <c r="AM24" s="823"/>
      <c r="AN24" s="823"/>
      <c r="AO24" s="823"/>
      <c r="AP24" s="823"/>
      <c r="AQ24" s="823"/>
      <c r="AR24" s="823"/>
      <c r="AS24" s="824"/>
      <c r="AT24" s="66"/>
      <c r="AU24" s="5"/>
      <c r="AV24" s="5"/>
    </row>
    <row r="25" spans="2:48" ht="15" customHeight="1" x14ac:dyDescent="0.15">
      <c r="B25" s="65" t="s">
        <v>92</v>
      </c>
      <c r="C25" s="825" t="s">
        <v>169</v>
      </c>
      <c r="D25" s="826"/>
      <c r="E25" s="826"/>
      <c r="F25" s="826"/>
      <c r="G25" s="827"/>
      <c r="H25" s="828">
        <f>SUM(O25:AS26)</f>
        <v>0</v>
      </c>
      <c r="I25" s="829"/>
      <c r="J25" s="829"/>
      <c r="K25" s="829"/>
      <c r="L25" s="829"/>
      <c r="M25" s="829"/>
      <c r="N25" s="830"/>
      <c r="O25" s="828">
        <f>申請書入力シート!L69</f>
        <v>0</v>
      </c>
      <c r="P25" s="829"/>
      <c r="Q25" s="829"/>
      <c r="R25" s="829"/>
      <c r="S25" s="829"/>
      <c r="T25" s="829"/>
      <c r="U25" s="830"/>
      <c r="V25" s="828">
        <f>申請書入力シート!L70</f>
        <v>0</v>
      </c>
      <c r="W25" s="829"/>
      <c r="X25" s="829"/>
      <c r="Y25" s="829"/>
      <c r="Z25" s="829"/>
      <c r="AA25" s="829"/>
      <c r="AB25" s="829"/>
      <c r="AC25" s="830"/>
      <c r="AD25" s="828">
        <f>申請書入力シート!L72</f>
        <v>0</v>
      </c>
      <c r="AE25" s="829"/>
      <c r="AF25" s="829"/>
      <c r="AG25" s="829"/>
      <c r="AH25" s="829"/>
      <c r="AI25" s="829"/>
      <c r="AJ25" s="829"/>
      <c r="AK25" s="830"/>
      <c r="AL25" s="828">
        <f>申請書入力シート!L74</f>
        <v>0</v>
      </c>
      <c r="AM25" s="829"/>
      <c r="AN25" s="829"/>
      <c r="AO25" s="829"/>
      <c r="AP25" s="829"/>
      <c r="AQ25" s="829"/>
      <c r="AR25" s="829"/>
      <c r="AS25" s="830"/>
      <c r="AT25" s="66"/>
      <c r="AU25" s="5"/>
      <c r="AV25" s="5"/>
    </row>
    <row r="26" spans="2:48" ht="15" customHeight="1" x14ac:dyDescent="0.15">
      <c r="B26" s="65" t="s">
        <v>93</v>
      </c>
      <c r="C26" s="822"/>
      <c r="D26" s="823"/>
      <c r="E26" s="823"/>
      <c r="F26" s="823"/>
      <c r="G26" s="824"/>
      <c r="H26" s="831"/>
      <c r="I26" s="832"/>
      <c r="J26" s="832"/>
      <c r="K26" s="832"/>
      <c r="L26" s="832"/>
      <c r="M26" s="832"/>
      <c r="N26" s="833"/>
      <c r="O26" s="831"/>
      <c r="P26" s="832"/>
      <c r="Q26" s="832"/>
      <c r="R26" s="832"/>
      <c r="S26" s="832"/>
      <c r="T26" s="832"/>
      <c r="U26" s="833"/>
      <c r="V26" s="831"/>
      <c r="W26" s="832"/>
      <c r="X26" s="832"/>
      <c r="Y26" s="832"/>
      <c r="Z26" s="832"/>
      <c r="AA26" s="832"/>
      <c r="AB26" s="832"/>
      <c r="AC26" s="833"/>
      <c r="AD26" s="831"/>
      <c r="AE26" s="832"/>
      <c r="AF26" s="832"/>
      <c r="AG26" s="832"/>
      <c r="AH26" s="832"/>
      <c r="AI26" s="832"/>
      <c r="AJ26" s="832"/>
      <c r="AK26" s="833"/>
      <c r="AL26" s="831"/>
      <c r="AM26" s="832"/>
      <c r="AN26" s="832"/>
      <c r="AO26" s="832"/>
      <c r="AP26" s="832"/>
      <c r="AQ26" s="832"/>
      <c r="AR26" s="832"/>
      <c r="AS26" s="833"/>
      <c r="AT26" s="66"/>
      <c r="AU26" s="5"/>
      <c r="AV26" s="5"/>
    </row>
    <row r="27" spans="2:48" ht="15" customHeight="1" x14ac:dyDescent="0.15">
      <c r="B27" s="65" t="s">
        <v>138</v>
      </c>
      <c r="C27" s="825" t="s">
        <v>88</v>
      </c>
      <c r="D27" s="826"/>
      <c r="E27" s="826"/>
      <c r="F27" s="826"/>
      <c r="G27" s="827"/>
      <c r="H27" s="828"/>
      <c r="I27" s="829"/>
      <c r="J27" s="829"/>
      <c r="K27" s="829"/>
      <c r="L27" s="829"/>
      <c r="M27" s="829"/>
      <c r="N27" s="830"/>
      <c r="O27" s="828"/>
      <c r="P27" s="829"/>
      <c r="Q27" s="829"/>
      <c r="R27" s="829"/>
      <c r="S27" s="829"/>
      <c r="T27" s="829"/>
      <c r="U27" s="830"/>
      <c r="V27" s="828"/>
      <c r="W27" s="829"/>
      <c r="X27" s="829"/>
      <c r="Y27" s="829"/>
      <c r="Z27" s="829"/>
      <c r="AA27" s="829"/>
      <c r="AB27" s="829"/>
      <c r="AC27" s="830"/>
      <c r="AD27" s="828"/>
      <c r="AE27" s="829"/>
      <c r="AF27" s="829"/>
      <c r="AG27" s="829"/>
      <c r="AH27" s="829"/>
      <c r="AI27" s="829"/>
      <c r="AJ27" s="829"/>
      <c r="AK27" s="830"/>
      <c r="AL27" s="828"/>
      <c r="AM27" s="829"/>
      <c r="AN27" s="829"/>
      <c r="AO27" s="829"/>
      <c r="AP27" s="829"/>
      <c r="AQ27" s="829"/>
      <c r="AR27" s="829"/>
      <c r="AS27" s="830"/>
      <c r="AT27" s="66"/>
      <c r="AU27" s="5"/>
      <c r="AV27" s="5"/>
    </row>
    <row r="28" spans="2:48" ht="15" customHeight="1" x14ac:dyDescent="0.15">
      <c r="B28" s="65" t="s">
        <v>139</v>
      </c>
      <c r="C28" s="822"/>
      <c r="D28" s="823"/>
      <c r="E28" s="823"/>
      <c r="F28" s="823"/>
      <c r="G28" s="824"/>
      <c r="H28" s="831"/>
      <c r="I28" s="832"/>
      <c r="J28" s="832"/>
      <c r="K28" s="832"/>
      <c r="L28" s="832"/>
      <c r="M28" s="832"/>
      <c r="N28" s="833"/>
      <c r="O28" s="831"/>
      <c r="P28" s="832"/>
      <c r="Q28" s="832"/>
      <c r="R28" s="832"/>
      <c r="S28" s="832"/>
      <c r="T28" s="832"/>
      <c r="U28" s="833"/>
      <c r="V28" s="831"/>
      <c r="W28" s="832"/>
      <c r="X28" s="832"/>
      <c r="Y28" s="832"/>
      <c r="Z28" s="832"/>
      <c r="AA28" s="832"/>
      <c r="AB28" s="832"/>
      <c r="AC28" s="833"/>
      <c r="AD28" s="831"/>
      <c r="AE28" s="832"/>
      <c r="AF28" s="832"/>
      <c r="AG28" s="832"/>
      <c r="AH28" s="832"/>
      <c r="AI28" s="832"/>
      <c r="AJ28" s="832"/>
      <c r="AK28" s="833"/>
      <c r="AL28" s="831"/>
      <c r="AM28" s="832"/>
      <c r="AN28" s="832"/>
      <c r="AO28" s="832"/>
      <c r="AP28" s="832"/>
      <c r="AQ28" s="832"/>
      <c r="AR28" s="832"/>
      <c r="AS28" s="833"/>
      <c r="AT28" s="66"/>
      <c r="AU28" s="5"/>
      <c r="AV28" s="5"/>
    </row>
    <row r="29" spans="2:48" ht="15" customHeight="1" x14ac:dyDescent="0.15">
      <c r="B29" s="35" t="s">
        <v>197</v>
      </c>
      <c r="C29" s="862"/>
      <c r="D29" s="863"/>
      <c r="E29" s="863"/>
      <c r="F29" s="863"/>
      <c r="G29" s="864"/>
      <c r="H29" s="825" t="s">
        <v>136</v>
      </c>
      <c r="I29" s="826"/>
      <c r="J29" s="826"/>
      <c r="K29" s="826"/>
      <c r="L29" s="826"/>
      <c r="M29" s="826"/>
      <c r="N29" s="826"/>
      <c r="O29" s="826"/>
      <c r="P29" s="826"/>
      <c r="Q29" s="826"/>
      <c r="R29" s="826"/>
      <c r="S29" s="826"/>
      <c r="T29" s="826"/>
      <c r="U29" s="827"/>
      <c r="V29" s="868" t="s">
        <v>17</v>
      </c>
      <c r="W29" s="869"/>
      <c r="X29" s="869"/>
      <c r="Y29" s="869"/>
      <c r="Z29" s="869"/>
      <c r="AA29" s="869"/>
      <c r="AB29" s="869"/>
      <c r="AC29" s="870"/>
      <c r="AD29" s="825" t="s">
        <v>137</v>
      </c>
      <c r="AE29" s="826"/>
      <c r="AF29" s="826"/>
      <c r="AG29" s="826"/>
      <c r="AH29" s="826"/>
      <c r="AI29" s="826"/>
      <c r="AJ29" s="826"/>
      <c r="AK29" s="827"/>
      <c r="AL29" s="825" t="s">
        <v>94</v>
      </c>
      <c r="AM29" s="826"/>
      <c r="AN29" s="826"/>
      <c r="AO29" s="826"/>
      <c r="AP29" s="826"/>
      <c r="AQ29" s="826"/>
      <c r="AR29" s="826"/>
      <c r="AS29" s="827"/>
      <c r="AT29" s="66"/>
      <c r="AU29" s="5"/>
      <c r="AV29" s="5"/>
    </row>
    <row r="30" spans="2:48" ht="15" customHeight="1" x14ac:dyDescent="0.15">
      <c r="B30" s="35" t="s">
        <v>140</v>
      </c>
      <c r="C30" s="865"/>
      <c r="D30" s="866"/>
      <c r="E30" s="866"/>
      <c r="F30" s="866"/>
      <c r="G30" s="867"/>
      <c r="H30" s="822"/>
      <c r="I30" s="823"/>
      <c r="J30" s="823"/>
      <c r="K30" s="823"/>
      <c r="L30" s="823"/>
      <c r="M30" s="823"/>
      <c r="N30" s="823"/>
      <c r="O30" s="823"/>
      <c r="P30" s="823"/>
      <c r="Q30" s="823"/>
      <c r="R30" s="823"/>
      <c r="S30" s="823"/>
      <c r="T30" s="823"/>
      <c r="U30" s="824"/>
      <c r="V30" s="871" t="s">
        <v>95</v>
      </c>
      <c r="W30" s="872"/>
      <c r="X30" s="872"/>
      <c r="Y30" s="873"/>
      <c r="Z30" s="871" t="s">
        <v>96</v>
      </c>
      <c r="AA30" s="872"/>
      <c r="AB30" s="872"/>
      <c r="AC30" s="873"/>
      <c r="AD30" s="822"/>
      <c r="AE30" s="823"/>
      <c r="AF30" s="823"/>
      <c r="AG30" s="823"/>
      <c r="AH30" s="823"/>
      <c r="AI30" s="823"/>
      <c r="AJ30" s="823"/>
      <c r="AK30" s="824"/>
      <c r="AL30" s="822"/>
      <c r="AM30" s="823"/>
      <c r="AN30" s="823"/>
      <c r="AO30" s="823"/>
      <c r="AP30" s="823"/>
      <c r="AQ30" s="823"/>
      <c r="AR30" s="823"/>
      <c r="AS30" s="824"/>
      <c r="AT30" s="66"/>
      <c r="AU30" s="5"/>
      <c r="AV30" s="5"/>
    </row>
    <row r="31" spans="2:48" ht="15" customHeight="1" x14ac:dyDescent="0.15">
      <c r="B31" s="35" t="s">
        <v>37</v>
      </c>
      <c r="C31" s="825" t="s">
        <v>89</v>
      </c>
      <c r="D31" s="826"/>
      <c r="E31" s="826"/>
      <c r="F31" s="826"/>
      <c r="G31" s="827"/>
      <c r="H31" s="834">
        <f>申請書入力シート!H84</f>
        <v>0</v>
      </c>
      <c r="I31" s="835"/>
      <c r="J31" s="835"/>
      <c r="K31" s="835"/>
      <c r="L31" s="835"/>
      <c r="M31" s="835"/>
      <c r="N31" s="835"/>
      <c r="O31" s="835"/>
      <c r="P31" s="835"/>
      <c r="Q31" s="835"/>
      <c r="R31" s="835"/>
      <c r="S31" s="835"/>
      <c r="T31" s="835"/>
      <c r="U31" s="836"/>
      <c r="V31" s="825">
        <f>申請書入力シート!U84</f>
        <v>0</v>
      </c>
      <c r="W31" s="826"/>
      <c r="X31" s="826"/>
      <c r="Y31" s="827"/>
      <c r="Z31" s="825">
        <f>申請書入力シート!X84</f>
        <v>0</v>
      </c>
      <c r="AA31" s="826"/>
      <c r="AB31" s="826"/>
      <c r="AC31" s="827"/>
      <c r="AD31" s="856">
        <f>申請書入力シート!AA84</f>
        <v>0</v>
      </c>
      <c r="AE31" s="857"/>
      <c r="AF31" s="857"/>
      <c r="AG31" s="857"/>
      <c r="AH31" s="857"/>
      <c r="AI31" s="857"/>
      <c r="AJ31" s="857"/>
      <c r="AK31" s="858"/>
      <c r="AL31" s="816">
        <f>申請書入力シート!AG84</f>
        <v>0</v>
      </c>
      <c r="AM31" s="817"/>
      <c r="AN31" s="817"/>
      <c r="AO31" s="817"/>
      <c r="AP31" s="817"/>
      <c r="AQ31" s="817"/>
      <c r="AR31" s="817"/>
      <c r="AS31" s="818"/>
      <c r="AT31" s="66"/>
      <c r="AU31" s="5"/>
      <c r="AV31" s="5"/>
    </row>
    <row r="32" spans="2:48" ht="15" customHeight="1" x14ac:dyDescent="0.15">
      <c r="B32" s="42"/>
      <c r="C32" s="822"/>
      <c r="D32" s="823"/>
      <c r="E32" s="823"/>
      <c r="F32" s="823"/>
      <c r="G32" s="824"/>
      <c r="H32" s="837"/>
      <c r="I32" s="838"/>
      <c r="J32" s="838"/>
      <c r="K32" s="838"/>
      <c r="L32" s="838"/>
      <c r="M32" s="838"/>
      <c r="N32" s="838"/>
      <c r="O32" s="838"/>
      <c r="P32" s="838"/>
      <c r="Q32" s="838"/>
      <c r="R32" s="838"/>
      <c r="S32" s="838"/>
      <c r="T32" s="838"/>
      <c r="U32" s="839"/>
      <c r="V32" s="822"/>
      <c r="W32" s="823"/>
      <c r="X32" s="823"/>
      <c r="Y32" s="824"/>
      <c r="Z32" s="822"/>
      <c r="AA32" s="823"/>
      <c r="AB32" s="823"/>
      <c r="AC32" s="824"/>
      <c r="AD32" s="859"/>
      <c r="AE32" s="860"/>
      <c r="AF32" s="860"/>
      <c r="AG32" s="860"/>
      <c r="AH32" s="860"/>
      <c r="AI32" s="860"/>
      <c r="AJ32" s="860"/>
      <c r="AK32" s="861"/>
      <c r="AL32" s="819"/>
      <c r="AM32" s="820"/>
      <c r="AN32" s="820"/>
      <c r="AO32" s="820"/>
      <c r="AP32" s="820"/>
      <c r="AQ32" s="820"/>
      <c r="AR32" s="820"/>
      <c r="AS32" s="821"/>
      <c r="AT32" s="66"/>
      <c r="AU32" s="5"/>
      <c r="AV32" s="5"/>
    </row>
    <row r="33" spans="1:57" ht="15" customHeight="1" x14ac:dyDescent="0.15">
      <c r="B33" s="67" t="s">
        <v>97</v>
      </c>
      <c r="C33" s="67"/>
      <c r="D33" s="67"/>
      <c r="E33" s="67"/>
      <c r="F33" s="67"/>
      <c r="G33" s="67"/>
      <c r="H33" s="67"/>
      <c r="I33" s="67"/>
      <c r="J33" s="67"/>
      <c r="K33" s="67"/>
      <c r="L33" s="67"/>
      <c r="M33" s="67"/>
      <c r="N33" s="67"/>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5"/>
      <c r="AV33" s="5"/>
    </row>
    <row r="34" spans="1:57" ht="15" customHeight="1" x14ac:dyDescent="0.15">
      <c r="B34" s="129">
        <v>1</v>
      </c>
      <c r="C34" s="128" t="s">
        <v>236</v>
      </c>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66"/>
      <c r="AU34" s="5"/>
      <c r="AV34" s="5"/>
    </row>
    <row r="35" spans="1:57" ht="15" customHeight="1" x14ac:dyDescent="0.15">
      <c r="B35" s="129"/>
      <c r="C35" s="129" t="s">
        <v>198</v>
      </c>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66"/>
      <c r="AU35" s="5"/>
      <c r="AV35" s="5"/>
    </row>
    <row r="36" spans="1:57" ht="15" customHeight="1" x14ac:dyDescent="0.15">
      <c r="B36" s="129">
        <v>2</v>
      </c>
      <c r="C36" s="841" t="s">
        <v>199</v>
      </c>
      <c r="D36" s="841"/>
      <c r="E36" s="841"/>
      <c r="F36" s="841"/>
      <c r="G36" s="841"/>
      <c r="H36" s="841"/>
      <c r="I36" s="841"/>
      <c r="J36" s="841"/>
      <c r="K36" s="841"/>
      <c r="L36" s="841"/>
      <c r="M36" s="841"/>
      <c r="N36" s="841"/>
      <c r="O36" s="841"/>
      <c r="P36" s="841"/>
      <c r="Q36" s="841"/>
      <c r="R36" s="841"/>
      <c r="S36" s="841"/>
      <c r="T36" s="841"/>
      <c r="U36" s="841"/>
      <c r="V36" s="841"/>
      <c r="W36" s="841"/>
      <c r="X36" s="841"/>
      <c r="Y36" s="841"/>
      <c r="Z36" s="841"/>
      <c r="AA36" s="841"/>
      <c r="AB36" s="841"/>
      <c r="AC36" s="841"/>
      <c r="AD36" s="841"/>
      <c r="AE36" s="841"/>
      <c r="AF36" s="841"/>
      <c r="AG36" s="841"/>
      <c r="AH36" s="841"/>
      <c r="AI36" s="841"/>
      <c r="AJ36" s="841"/>
      <c r="AK36" s="841"/>
      <c r="AL36" s="841"/>
      <c r="AM36" s="841"/>
      <c r="AN36" s="841"/>
      <c r="AO36" s="841"/>
      <c r="AP36" s="841"/>
      <c r="AQ36" s="841"/>
      <c r="AR36" s="841"/>
      <c r="AS36" s="841"/>
      <c r="AT36" s="841"/>
      <c r="AU36" s="5"/>
      <c r="AV36" s="5"/>
    </row>
    <row r="37" spans="1:57" ht="15" customHeight="1" x14ac:dyDescent="0.15">
      <c r="B37" s="130"/>
      <c r="C37" s="841"/>
      <c r="D37" s="841"/>
      <c r="E37" s="841"/>
      <c r="F37" s="841"/>
      <c r="G37" s="841"/>
      <c r="H37" s="841"/>
      <c r="I37" s="841"/>
      <c r="J37" s="841"/>
      <c r="K37" s="841"/>
      <c r="L37" s="841"/>
      <c r="M37" s="841"/>
      <c r="N37" s="841"/>
      <c r="O37" s="841"/>
      <c r="P37" s="841"/>
      <c r="Q37" s="841"/>
      <c r="R37" s="841"/>
      <c r="S37" s="841"/>
      <c r="T37" s="841"/>
      <c r="U37" s="841"/>
      <c r="V37" s="841"/>
      <c r="W37" s="841"/>
      <c r="X37" s="841"/>
      <c r="Y37" s="841"/>
      <c r="Z37" s="841"/>
      <c r="AA37" s="841"/>
      <c r="AB37" s="841"/>
      <c r="AC37" s="841"/>
      <c r="AD37" s="841"/>
      <c r="AE37" s="841"/>
      <c r="AF37" s="841"/>
      <c r="AG37" s="841"/>
      <c r="AH37" s="841"/>
      <c r="AI37" s="841"/>
      <c r="AJ37" s="841"/>
      <c r="AK37" s="841"/>
      <c r="AL37" s="841"/>
      <c r="AM37" s="841"/>
      <c r="AN37" s="841"/>
      <c r="AO37" s="841"/>
      <c r="AP37" s="841"/>
      <c r="AQ37" s="841"/>
      <c r="AR37" s="841"/>
      <c r="AS37" s="841"/>
      <c r="AT37" s="841"/>
      <c r="AU37" s="5"/>
      <c r="AV37" s="5"/>
    </row>
    <row r="38" spans="1:57" ht="15" customHeight="1" x14ac:dyDescent="0.15">
      <c r="B38" s="130"/>
      <c r="C38" s="841"/>
      <c r="D38" s="841"/>
      <c r="E38" s="841"/>
      <c r="F38" s="841"/>
      <c r="G38" s="841"/>
      <c r="H38" s="841"/>
      <c r="I38" s="841"/>
      <c r="J38" s="841"/>
      <c r="K38" s="841"/>
      <c r="L38" s="841"/>
      <c r="M38" s="841"/>
      <c r="N38" s="841"/>
      <c r="O38" s="841"/>
      <c r="P38" s="841"/>
      <c r="Q38" s="841"/>
      <c r="R38" s="841"/>
      <c r="S38" s="841"/>
      <c r="T38" s="841"/>
      <c r="U38" s="841"/>
      <c r="V38" s="841"/>
      <c r="W38" s="841"/>
      <c r="X38" s="841"/>
      <c r="Y38" s="841"/>
      <c r="Z38" s="841"/>
      <c r="AA38" s="841"/>
      <c r="AB38" s="841"/>
      <c r="AC38" s="841"/>
      <c r="AD38" s="841"/>
      <c r="AE38" s="841"/>
      <c r="AF38" s="841"/>
      <c r="AG38" s="841"/>
      <c r="AH38" s="841"/>
      <c r="AI38" s="841"/>
      <c r="AJ38" s="841"/>
      <c r="AK38" s="841"/>
      <c r="AL38" s="841"/>
      <c r="AM38" s="841"/>
      <c r="AN38" s="841"/>
      <c r="AO38" s="841"/>
      <c r="AP38" s="841"/>
      <c r="AQ38" s="841"/>
      <c r="AR38" s="841"/>
      <c r="AS38" s="841"/>
      <c r="AT38" s="841"/>
      <c r="AU38" s="5"/>
      <c r="AV38" s="5"/>
    </row>
    <row r="39" spans="1:57" ht="15" customHeight="1" x14ac:dyDescent="0.15">
      <c r="B39" s="130"/>
      <c r="C39" s="841"/>
      <c r="D39" s="841"/>
      <c r="E39" s="841"/>
      <c r="F39" s="841"/>
      <c r="G39" s="841"/>
      <c r="H39" s="841"/>
      <c r="I39" s="841"/>
      <c r="J39" s="841"/>
      <c r="K39" s="841"/>
      <c r="L39" s="841"/>
      <c r="M39" s="841"/>
      <c r="N39" s="841"/>
      <c r="O39" s="841"/>
      <c r="P39" s="841"/>
      <c r="Q39" s="841"/>
      <c r="R39" s="841"/>
      <c r="S39" s="841"/>
      <c r="T39" s="841"/>
      <c r="U39" s="841"/>
      <c r="V39" s="841"/>
      <c r="W39" s="841"/>
      <c r="X39" s="841"/>
      <c r="Y39" s="841"/>
      <c r="Z39" s="841"/>
      <c r="AA39" s="841"/>
      <c r="AB39" s="841"/>
      <c r="AC39" s="841"/>
      <c r="AD39" s="841"/>
      <c r="AE39" s="841"/>
      <c r="AF39" s="841"/>
      <c r="AG39" s="841"/>
      <c r="AH39" s="841"/>
      <c r="AI39" s="841"/>
      <c r="AJ39" s="841"/>
      <c r="AK39" s="841"/>
      <c r="AL39" s="841"/>
      <c r="AM39" s="841"/>
      <c r="AN39" s="841"/>
      <c r="AO39" s="841"/>
      <c r="AP39" s="841"/>
      <c r="AQ39" s="841"/>
      <c r="AR39" s="841"/>
      <c r="AS39" s="841"/>
      <c r="AT39" s="841"/>
      <c r="AU39" s="5"/>
      <c r="AV39" s="5"/>
    </row>
    <row r="40" spans="1:57" ht="15" customHeight="1" x14ac:dyDescent="0.15">
      <c r="B40" s="67"/>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66"/>
      <c r="AU40" s="5"/>
      <c r="AV40" s="5"/>
    </row>
    <row r="41" spans="1:57" ht="15" customHeight="1" x14ac:dyDescent="0.15">
      <c r="B41" s="171" t="s">
        <v>200</v>
      </c>
      <c r="C41" s="682" t="s">
        <v>201</v>
      </c>
      <c r="D41" s="682"/>
      <c r="E41" s="682"/>
      <c r="F41" s="682"/>
      <c r="G41" s="682"/>
      <c r="H41" s="682"/>
      <c r="I41" s="682"/>
      <c r="J41" s="682"/>
      <c r="K41" s="682"/>
      <c r="L41" s="682"/>
      <c r="M41" s="682"/>
      <c r="N41" s="682"/>
      <c r="O41" s="682"/>
      <c r="P41" s="682"/>
      <c r="Q41" s="682"/>
      <c r="R41" s="682"/>
      <c r="S41" s="682"/>
      <c r="T41" s="682"/>
      <c r="U41" s="682"/>
      <c r="V41" s="682"/>
      <c r="W41" s="682"/>
      <c r="X41" s="682"/>
      <c r="Y41" s="682"/>
      <c r="Z41" s="682"/>
      <c r="AA41" s="682"/>
      <c r="AB41" s="682"/>
      <c r="AC41" s="682"/>
      <c r="AD41" s="682"/>
      <c r="AE41" s="682"/>
      <c r="AF41" s="682"/>
      <c r="AG41" s="682"/>
      <c r="AH41" s="682"/>
      <c r="AI41" s="682"/>
      <c r="AJ41" s="682"/>
      <c r="AK41" s="682"/>
      <c r="AL41" s="682"/>
      <c r="AM41" s="682"/>
      <c r="AN41" s="682"/>
      <c r="AO41" s="682"/>
      <c r="AP41" s="682"/>
      <c r="AQ41" s="682"/>
      <c r="AR41" s="682"/>
      <c r="AS41" s="66"/>
      <c r="AT41" s="66"/>
      <c r="AU41" s="5"/>
      <c r="AV41" s="5"/>
    </row>
    <row r="42" spans="1:57" ht="15" customHeight="1" x14ac:dyDescent="0.15">
      <c r="B42" s="67"/>
      <c r="C42" s="682"/>
      <c r="D42" s="682"/>
      <c r="E42" s="682"/>
      <c r="F42" s="682"/>
      <c r="G42" s="682"/>
      <c r="H42" s="682"/>
      <c r="I42" s="682"/>
      <c r="J42" s="682"/>
      <c r="K42" s="682"/>
      <c r="L42" s="682"/>
      <c r="M42" s="682"/>
      <c r="N42" s="682"/>
      <c r="O42" s="682"/>
      <c r="P42" s="682"/>
      <c r="Q42" s="682"/>
      <c r="R42" s="682"/>
      <c r="S42" s="682"/>
      <c r="T42" s="682"/>
      <c r="U42" s="682"/>
      <c r="V42" s="682"/>
      <c r="W42" s="682"/>
      <c r="X42" s="682"/>
      <c r="Y42" s="682"/>
      <c r="Z42" s="682"/>
      <c r="AA42" s="682"/>
      <c r="AB42" s="682"/>
      <c r="AC42" s="682"/>
      <c r="AD42" s="682"/>
      <c r="AE42" s="682"/>
      <c r="AF42" s="682"/>
      <c r="AG42" s="682"/>
      <c r="AH42" s="682"/>
      <c r="AI42" s="682"/>
      <c r="AJ42" s="682"/>
      <c r="AK42" s="682"/>
      <c r="AL42" s="682"/>
      <c r="AM42" s="682"/>
      <c r="AN42" s="682"/>
      <c r="AO42" s="682"/>
      <c r="AP42" s="682"/>
      <c r="AQ42" s="682"/>
      <c r="AR42" s="682"/>
      <c r="AS42" s="66"/>
      <c r="AT42" s="66"/>
      <c r="AU42" s="5"/>
      <c r="AV42" s="5"/>
    </row>
    <row r="43" spans="1:57" ht="15" customHeight="1" x14ac:dyDescent="0.15">
      <c r="A43" s="1"/>
      <c r="B43" s="72" t="s">
        <v>202</v>
      </c>
      <c r="C43" s="73" t="s">
        <v>98</v>
      </c>
      <c r="D43" s="73"/>
      <c r="E43" s="73"/>
      <c r="F43" s="73"/>
      <c r="G43" s="73"/>
      <c r="H43" s="73"/>
      <c r="I43" s="73"/>
      <c r="J43" s="73"/>
      <c r="K43" s="73"/>
      <c r="L43" s="73"/>
      <c r="M43" s="73"/>
      <c r="N43" s="73"/>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5"/>
      <c r="AV43" s="5"/>
    </row>
    <row r="44" spans="1:57" ht="15" customHeight="1" x14ac:dyDescent="0.15">
      <c r="A44" s="1"/>
      <c r="B44" s="842"/>
      <c r="C44" s="843"/>
      <c r="D44" s="843"/>
      <c r="E44" s="843"/>
      <c r="F44" s="843"/>
      <c r="G44" s="843"/>
      <c r="H44" s="844"/>
      <c r="I44" s="840" t="s">
        <v>85</v>
      </c>
      <c r="J44" s="840"/>
      <c r="K44" s="840"/>
      <c r="L44" s="840"/>
      <c r="M44" s="840"/>
      <c r="N44" s="840"/>
      <c r="O44" s="840" t="s">
        <v>142</v>
      </c>
      <c r="P44" s="840"/>
      <c r="Q44" s="840"/>
      <c r="R44" s="840"/>
      <c r="S44" s="840"/>
      <c r="T44" s="840"/>
      <c r="U44" s="840"/>
      <c r="V44" s="840"/>
      <c r="W44" s="840"/>
      <c r="X44" s="840"/>
      <c r="Y44" s="840"/>
      <c r="Z44" s="840"/>
      <c r="AA44" s="840"/>
      <c r="AB44" s="840"/>
      <c r="AC44" s="777" t="s">
        <v>143</v>
      </c>
      <c r="AD44" s="778"/>
      <c r="AE44" s="778"/>
      <c r="AF44" s="778"/>
      <c r="AG44" s="778"/>
      <c r="AH44" s="778"/>
      <c r="AI44" s="778"/>
      <c r="AJ44" s="778"/>
      <c r="AK44" s="778"/>
      <c r="AL44" s="778"/>
      <c r="AM44" s="778"/>
      <c r="AN44" s="779"/>
      <c r="AO44" s="777" t="s">
        <v>203</v>
      </c>
      <c r="AP44" s="778"/>
      <c r="AQ44" s="778"/>
      <c r="AR44" s="779"/>
      <c r="AS44" s="66"/>
      <c r="AT44" s="66"/>
      <c r="AU44" s="5"/>
      <c r="AV44" s="3"/>
      <c r="AW44" s="1"/>
      <c r="AX44" s="1"/>
      <c r="BC44" s="2"/>
      <c r="BD44" s="2"/>
      <c r="BE44" s="1"/>
    </row>
    <row r="45" spans="1:57" ht="15" customHeight="1" x14ac:dyDescent="0.15">
      <c r="A45" s="1"/>
      <c r="B45" s="845"/>
      <c r="C45" s="846"/>
      <c r="D45" s="846"/>
      <c r="E45" s="846"/>
      <c r="F45" s="846"/>
      <c r="G45" s="846"/>
      <c r="H45" s="847"/>
      <c r="I45" s="840"/>
      <c r="J45" s="840"/>
      <c r="K45" s="840"/>
      <c r="L45" s="840"/>
      <c r="M45" s="840"/>
      <c r="N45" s="840"/>
      <c r="O45" s="840"/>
      <c r="P45" s="840"/>
      <c r="Q45" s="840"/>
      <c r="R45" s="840"/>
      <c r="S45" s="840"/>
      <c r="T45" s="840"/>
      <c r="U45" s="840"/>
      <c r="V45" s="840"/>
      <c r="W45" s="840"/>
      <c r="X45" s="840"/>
      <c r="Y45" s="840"/>
      <c r="Z45" s="840"/>
      <c r="AA45" s="840"/>
      <c r="AB45" s="840"/>
      <c r="AC45" s="780"/>
      <c r="AD45" s="781"/>
      <c r="AE45" s="781"/>
      <c r="AF45" s="781"/>
      <c r="AG45" s="781"/>
      <c r="AH45" s="781"/>
      <c r="AI45" s="781"/>
      <c r="AJ45" s="781"/>
      <c r="AK45" s="781"/>
      <c r="AL45" s="781"/>
      <c r="AM45" s="781"/>
      <c r="AN45" s="782"/>
      <c r="AO45" s="851" t="s">
        <v>99</v>
      </c>
      <c r="AP45" s="852"/>
      <c r="AQ45" s="852"/>
      <c r="AR45" s="853"/>
      <c r="AS45" s="66"/>
      <c r="AT45" s="66"/>
      <c r="AU45" s="5"/>
      <c r="AV45" s="3"/>
      <c r="AW45" s="1"/>
      <c r="AX45" s="1"/>
      <c r="BB45" s="2"/>
      <c r="BC45" s="2"/>
      <c r="BD45" s="2"/>
      <c r="BE45" s="1"/>
    </row>
    <row r="46" spans="1:57" ht="18" customHeight="1" x14ac:dyDescent="0.15">
      <c r="A46" s="1"/>
      <c r="B46" s="354" t="s">
        <v>100</v>
      </c>
      <c r="C46" s="13"/>
      <c r="D46" s="75"/>
      <c r="E46" s="75"/>
      <c r="F46" s="75"/>
      <c r="G46" s="75"/>
      <c r="H46" s="76"/>
      <c r="I46" s="840" t="str">
        <f>申請書入力シート!J90</f>
        <v/>
      </c>
      <c r="J46" s="840"/>
      <c r="K46" s="840"/>
      <c r="L46" s="840"/>
      <c r="M46" s="840"/>
      <c r="N46" s="840"/>
      <c r="O46" s="840">
        <f>申請書入力シート!P90</f>
        <v>0</v>
      </c>
      <c r="P46" s="840"/>
      <c r="Q46" s="840"/>
      <c r="R46" s="840"/>
      <c r="S46" s="840"/>
      <c r="T46" s="840"/>
      <c r="U46" s="840">
        <f>申請書入力シート!V90</f>
        <v>0</v>
      </c>
      <c r="V46" s="840"/>
      <c r="W46" s="840"/>
      <c r="X46" s="840"/>
      <c r="Y46" s="840">
        <f>申請書入力シート!AB90</f>
        <v>0</v>
      </c>
      <c r="Z46" s="840"/>
      <c r="AA46" s="840"/>
      <c r="AB46" s="840"/>
      <c r="AC46" s="848">
        <f>申請書入力シート!AH90</f>
        <v>0</v>
      </c>
      <c r="AD46" s="849"/>
      <c r="AE46" s="849"/>
      <c r="AF46" s="850"/>
      <c r="AG46" s="848">
        <f>申請書入力シート!AN90</f>
        <v>0</v>
      </c>
      <c r="AH46" s="849"/>
      <c r="AI46" s="849"/>
      <c r="AJ46" s="850"/>
      <c r="AK46" s="848">
        <f>申請書入力シート!AT90</f>
        <v>0</v>
      </c>
      <c r="AL46" s="849"/>
      <c r="AM46" s="849"/>
      <c r="AN46" s="850"/>
      <c r="AO46" s="848">
        <f>申請書入力シート!AZ90</f>
        <v>0</v>
      </c>
      <c r="AP46" s="849"/>
      <c r="AQ46" s="849"/>
      <c r="AR46" s="850"/>
      <c r="AS46" s="66"/>
      <c r="AT46" s="66"/>
      <c r="AU46" s="5"/>
      <c r="AV46" s="4"/>
      <c r="AW46" s="1"/>
      <c r="AX46" s="1"/>
      <c r="AY46" s="1"/>
      <c r="AZ46" s="1"/>
      <c r="BA46" s="1"/>
      <c r="BC46" s="1"/>
      <c r="BD46" s="1"/>
      <c r="BE46" s="1"/>
    </row>
    <row r="47" spans="1:57" ht="15" customHeight="1" x14ac:dyDescent="0.15">
      <c r="A47" s="1"/>
      <c r="B47" s="77" t="s">
        <v>101</v>
      </c>
      <c r="C47" s="78"/>
      <c r="D47" s="78"/>
      <c r="E47" s="78"/>
      <c r="F47" s="78"/>
      <c r="G47" s="78"/>
      <c r="H47" s="79"/>
      <c r="I47" s="807">
        <f>申請書入力シート!J91</f>
        <v>0</v>
      </c>
      <c r="J47" s="807"/>
      <c r="K47" s="807"/>
      <c r="L47" s="807"/>
      <c r="M47" s="807"/>
      <c r="N47" s="807"/>
      <c r="O47" s="807">
        <f>申請書入力シート!P91</f>
        <v>0</v>
      </c>
      <c r="P47" s="807"/>
      <c r="Q47" s="807"/>
      <c r="R47" s="807"/>
      <c r="S47" s="807"/>
      <c r="T47" s="807"/>
      <c r="U47" s="854">
        <f>申請書入力シート!V91</f>
        <v>0</v>
      </c>
      <c r="V47" s="854"/>
      <c r="W47" s="854"/>
      <c r="X47" s="854"/>
      <c r="Y47" s="854">
        <f>申請書入力シート!AB91</f>
        <v>0</v>
      </c>
      <c r="Z47" s="854"/>
      <c r="AA47" s="854"/>
      <c r="AB47" s="854"/>
      <c r="AC47" s="810">
        <f>申請書入力シート!AH91</f>
        <v>0</v>
      </c>
      <c r="AD47" s="811"/>
      <c r="AE47" s="811"/>
      <c r="AF47" s="812"/>
      <c r="AG47" s="810">
        <f>申請書入力シート!AN91</f>
        <v>0</v>
      </c>
      <c r="AH47" s="811"/>
      <c r="AI47" s="811"/>
      <c r="AJ47" s="812"/>
      <c r="AK47" s="810">
        <f>申請書入力シート!AT91</f>
        <v>0</v>
      </c>
      <c r="AL47" s="811"/>
      <c r="AM47" s="811"/>
      <c r="AN47" s="812"/>
      <c r="AO47" s="810">
        <f>申請書入力シート!AZ91</f>
        <v>0</v>
      </c>
      <c r="AP47" s="811"/>
      <c r="AQ47" s="811"/>
      <c r="AR47" s="812"/>
      <c r="AS47" s="66"/>
      <c r="AT47" s="66"/>
      <c r="AU47" s="5"/>
      <c r="AV47" s="5"/>
    </row>
    <row r="48" spans="1:57" ht="15" customHeight="1" x14ac:dyDescent="0.15">
      <c r="A48" s="1"/>
      <c r="B48" s="80" t="s">
        <v>102</v>
      </c>
      <c r="C48" s="56"/>
      <c r="D48" s="56"/>
      <c r="E48" s="81"/>
      <c r="F48" s="81"/>
      <c r="G48" s="81"/>
      <c r="H48" s="82"/>
      <c r="I48" s="807"/>
      <c r="J48" s="807"/>
      <c r="K48" s="807"/>
      <c r="L48" s="807"/>
      <c r="M48" s="807"/>
      <c r="N48" s="807"/>
      <c r="O48" s="807"/>
      <c r="P48" s="807"/>
      <c r="Q48" s="807"/>
      <c r="R48" s="807"/>
      <c r="S48" s="807"/>
      <c r="T48" s="807"/>
      <c r="U48" s="854"/>
      <c r="V48" s="854"/>
      <c r="W48" s="854"/>
      <c r="X48" s="854"/>
      <c r="Y48" s="854"/>
      <c r="Z48" s="854"/>
      <c r="AA48" s="854"/>
      <c r="AB48" s="854"/>
      <c r="AC48" s="813"/>
      <c r="AD48" s="814"/>
      <c r="AE48" s="814"/>
      <c r="AF48" s="815"/>
      <c r="AG48" s="813"/>
      <c r="AH48" s="814"/>
      <c r="AI48" s="814"/>
      <c r="AJ48" s="815"/>
      <c r="AK48" s="813"/>
      <c r="AL48" s="814"/>
      <c r="AM48" s="814"/>
      <c r="AN48" s="815"/>
      <c r="AO48" s="813"/>
      <c r="AP48" s="814"/>
      <c r="AQ48" s="814"/>
      <c r="AR48" s="815"/>
      <c r="AS48" s="66"/>
      <c r="AT48" s="66"/>
      <c r="AU48" s="5"/>
      <c r="AV48" s="5"/>
    </row>
    <row r="49" spans="1:49" ht="15" customHeight="1" x14ac:dyDescent="0.15">
      <c r="A49" s="1"/>
      <c r="B49" s="66"/>
      <c r="C49" s="66"/>
      <c r="D49" s="73"/>
      <c r="E49" s="73"/>
      <c r="F49" s="73"/>
      <c r="G49" s="73"/>
      <c r="H49" s="73"/>
      <c r="I49" s="73"/>
      <c r="J49" s="73"/>
      <c r="K49" s="73"/>
      <c r="L49" s="73"/>
      <c r="M49" s="73"/>
      <c r="N49" s="73"/>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5"/>
      <c r="AV49" s="5"/>
    </row>
    <row r="50" spans="1:49" ht="15" customHeight="1" x14ac:dyDescent="0.15">
      <c r="A50" s="1"/>
      <c r="B50" s="72" t="s">
        <v>204</v>
      </c>
      <c r="C50" s="73" t="s">
        <v>103</v>
      </c>
      <c r="D50" s="73"/>
      <c r="E50" s="73"/>
      <c r="F50" s="73"/>
      <c r="G50" s="73"/>
      <c r="H50" s="73"/>
      <c r="I50" s="73"/>
      <c r="J50" s="73"/>
      <c r="K50" s="73"/>
      <c r="L50" s="73"/>
      <c r="M50" s="73"/>
      <c r="N50" s="73"/>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5"/>
      <c r="AV50" s="5"/>
    </row>
    <row r="51" spans="1:49" ht="15" customHeight="1" x14ac:dyDescent="0.15">
      <c r="A51" s="1"/>
      <c r="B51" s="791" t="s">
        <v>145</v>
      </c>
      <c r="C51" s="792"/>
      <c r="D51" s="792"/>
      <c r="E51" s="792"/>
      <c r="F51" s="792"/>
      <c r="G51" s="792"/>
      <c r="H51" s="792"/>
      <c r="I51" s="792"/>
      <c r="J51" s="792"/>
      <c r="K51" s="792"/>
      <c r="L51" s="793"/>
      <c r="M51" s="777" t="str">
        <f>申請書入力シート!L94</f>
        <v>ﾄﾗｸﾀｰ</v>
      </c>
      <c r="N51" s="778"/>
      <c r="O51" s="778"/>
      <c r="P51" s="779"/>
      <c r="Q51" s="777" t="str">
        <f>申請書入力シート!P94</f>
        <v>田植機</v>
      </c>
      <c r="R51" s="778"/>
      <c r="S51" s="778"/>
      <c r="T51" s="779"/>
      <c r="U51" s="777" t="str">
        <f>申請書入力シート!T94</f>
        <v>ｺﾝﾊﾞｲﾝ</v>
      </c>
      <c r="V51" s="778"/>
      <c r="W51" s="778"/>
      <c r="X51" s="779"/>
      <c r="Y51" s="777" t="str">
        <f>申請書入力シート!X94</f>
        <v>乾燥機</v>
      </c>
      <c r="Z51" s="778"/>
      <c r="AA51" s="778"/>
      <c r="AB51" s="779"/>
      <c r="AC51" s="777" t="str">
        <f>申請書入力シート!AB94</f>
        <v>籾摺機</v>
      </c>
      <c r="AD51" s="778"/>
      <c r="AE51" s="778"/>
      <c r="AF51" s="779"/>
      <c r="AG51" s="777" t="str">
        <f>申請書入力シート!AF94</f>
        <v>ﾄﾗｯｸ</v>
      </c>
      <c r="AH51" s="778"/>
      <c r="AI51" s="778"/>
      <c r="AJ51" s="779"/>
      <c r="AK51" s="800">
        <f>申請書入力シート!AJ94</f>
        <v>0</v>
      </c>
      <c r="AL51" s="801"/>
      <c r="AM51" s="801"/>
      <c r="AN51" s="802"/>
      <c r="AO51" s="777">
        <f>申請書入力シート!AN94</f>
        <v>0</v>
      </c>
      <c r="AP51" s="778"/>
      <c r="AQ51" s="778"/>
      <c r="AR51" s="778"/>
      <c r="AS51" s="779"/>
      <c r="AT51" s="83"/>
      <c r="AU51" s="4"/>
      <c r="AV51" s="5"/>
    </row>
    <row r="52" spans="1:49" ht="15" customHeight="1" x14ac:dyDescent="0.15">
      <c r="A52" s="1"/>
      <c r="B52" s="794"/>
      <c r="C52" s="795"/>
      <c r="D52" s="795"/>
      <c r="E52" s="795"/>
      <c r="F52" s="795"/>
      <c r="G52" s="795"/>
      <c r="H52" s="795"/>
      <c r="I52" s="795"/>
      <c r="J52" s="795"/>
      <c r="K52" s="795"/>
      <c r="L52" s="796"/>
      <c r="M52" s="780"/>
      <c r="N52" s="781"/>
      <c r="O52" s="781"/>
      <c r="P52" s="782"/>
      <c r="Q52" s="780"/>
      <c r="R52" s="781"/>
      <c r="S52" s="781"/>
      <c r="T52" s="782"/>
      <c r="U52" s="780"/>
      <c r="V52" s="781"/>
      <c r="W52" s="781"/>
      <c r="X52" s="782"/>
      <c r="Y52" s="780"/>
      <c r="Z52" s="781"/>
      <c r="AA52" s="781"/>
      <c r="AB52" s="782"/>
      <c r="AC52" s="780"/>
      <c r="AD52" s="781"/>
      <c r="AE52" s="781"/>
      <c r="AF52" s="782"/>
      <c r="AG52" s="780"/>
      <c r="AH52" s="781"/>
      <c r="AI52" s="781"/>
      <c r="AJ52" s="782"/>
      <c r="AK52" s="803"/>
      <c r="AL52" s="804"/>
      <c r="AM52" s="804"/>
      <c r="AN52" s="805"/>
      <c r="AO52" s="780"/>
      <c r="AP52" s="781"/>
      <c r="AQ52" s="781"/>
      <c r="AR52" s="781"/>
      <c r="AS52" s="782"/>
      <c r="AT52" s="73"/>
      <c r="AU52" s="3"/>
      <c r="AV52" s="3"/>
      <c r="AW52" s="2"/>
    </row>
    <row r="53" spans="1:49" ht="15" customHeight="1" x14ac:dyDescent="0.15">
      <c r="A53" s="1"/>
      <c r="B53" s="77" t="s">
        <v>109</v>
      </c>
      <c r="C53" s="19"/>
      <c r="D53" s="78"/>
      <c r="E53" s="78"/>
      <c r="F53" s="78"/>
      <c r="G53" s="78"/>
      <c r="H53" s="78"/>
      <c r="I53" s="78" t="s">
        <v>108</v>
      </c>
      <c r="J53" s="78"/>
      <c r="K53" s="78"/>
      <c r="L53" s="79"/>
      <c r="M53" s="783">
        <f>申請書入力シート!L96</f>
        <v>0</v>
      </c>
      <c r="N53" s="784"/>
      <c r="O53" s="784"/>
      <c r="P53" s="785"/>
      <c r="Q53" s="783">
        <f>申請書入力シート!P96</f>
        <v>0</v>
      </c>
      <c r="R53" s="784"/>
      <c r="S53" s="784"/>
      <c r="T53" s="785"/>
      <c r="U53" s="783">
        <f>申請書入力シート!T96</f>
        <v>0</v>
      </c>
      <c r="V53" s="784"/>
      <c r="W53" s="784"/>
      <c r="X53" s="785"/>
      <c r="Y53" s="783">
        <f>申請書入力シート!X96</f>
        <v>0</v>
      </c>
      <c r="Z53" s="784"/>
      <c r="AA53" s="784"/>
      <c r="AB53" s="785"/>
      <c r="AC53" s="783">
        <f>申請書入力シート!AB96</f>
        <v>0</v>
      </c>
      <c r="AD53" s="784"/>
      <c r="AE53" s="784"/>
      <c r="AF53" s="785"/>
      <c r="AG53" s="783">
        <f>申請書入力シート!AF96</f>
        <v>0</v>
      </c>
      <c r="AH53" s="784"/>
      <c r="AI53" s="784"/>
      <c r="AJ53" s="785"/>
      <c r="AK53" s="783">
        <f>申請書入力シート!AJ96</f>
        <v>0</v>
      </c>
      <c r="AL53" s="784"/>
      <c r="AM53" s="784"/>
      <c r="AN53" s="785"/>
      <c r="AO53" s="783">
        <f>申請書入力シート!AN96</f>
        <v>0</v>
      </c>
      <c r="AP53" s="784"/>
      <c r="AQ53" s="784"/>
      <c r="AR53" s="784"/>
      <c r="AS53" s="785"/>
      <c r="AT53" s="74"/>
      <c r="AU53" s="4"/>
      <c r="AV53" s="5"/>
    </row>
    <row r="54" spans="1:49" ht="15" customHeight="1" x14ac:dyDescent="0.15">
      <c r="A54" s="1"/>
      <c r="B54" s="80"/>
      <c r="C54" s="81"/>
      <c r="D54" s="81"/>
      <c r="E54" s="81"/>
      <c r="F54" s="81"/>
      <c r="G54" s="81"/>
      <c r="H54" s="81"/>
      <c r="I54" s="81" t="s">
        <v>110</v>
      </c>
      <c r="J54" s="81"/>
      <c r="K54" s="81"/>
      <c r="L54" s="82"/>
      <c r="M54" s="786">
        <f>申請書入力シート!L97</f>
        <v>0</v>
      </c>
      <c r="N54" s="787"/>
      <c r="O54" s="787"/>
      <c r="P54" s="788"/>
      <c r="Q54" s="786">
        <f>申請書入力シート!P97</f>
        <v>0</v>
      </c>
      <c r="R54" s="787"/>
      <c r="S54" s="787"/>
      <c r="T54" s="788"/>
      <c r="U54" s="786">
        <f>申請書入力シート!T97</f>
        <v>0</v>
      </c>
      <c r="V54" s="787"/>
      <c r="W54" s="787"/>
      <c r="X54" s="788"/>
      <c r="Y54" s="786">
        <f>申請書入力シート!X97</f>
        <v>0</v>
      </c>
      <c r="Z54" s="787"/>
      <c r="AA54" s="787"/>
      <c r="AB54" s="788"/>
      <c r="AC54" s="786">
        <f>申請書入力シート!AB97</f>
        <v>0</v>
      </c>
      <c r="AD54" s="787"/>
      <c r="AE54" s="787"/>
      <c r="AF54" s="788"/>
      <c r="AG54" s="786">
        <f>申請書入力シート!AF97</f>
        <v>0</v>
      </c>
      <c r="AH54" s="787"/>
      <c r="AI54" s="787"/>
      <c r="AJ54" s="788"/>
      <c r="AK54" s="786">
        <f>申請書入力シート!AJ97</f>
        <v>0</v>
      </c>
      <c r="AL54" s="787"/>
      <c r="AM54" s="787"/>
      <c r="AN54" s="788"/>
      <c r="AO54" s="786">
        <f>申請書入力シート!AN97</f>
        <v>0</v>
      </c>
      <c r="AP54" s="787"/>
      <c r="AQ54" s="787"/>
      <c r="AR54" s="787"/>
      <c r="AS54" s="788"/>
      <c r="AT54" s="74"/>
      <c r="AU54" s="4"/>
      <c r="AV54" s="5"/>
    </row>
    <row r="55" spans="1:49" ht="15" customHeight="1" x14ac:dyDescent="0.15">
      <c r="A55" s="1"/>
      <c r="B55" s="250" t="s">
        <v>111</v>
      </c>
      <c r="C55" s="251"/>
      <c r="D55" s="251"/>
      <c r="E55" s="251"/>
      <c r="F55" s="251"/>
      <c r="G55" s="251"/>
      <c r="H55" s="251"/>
      <c r="I55" s="252" t="s">
        <v>108</v>
      </c>
      <c r="J55" s="252"/>
      <c r="K55" s="252"/>
      <c r="L55" s="253"/>
      <c r="M55" s="783">
        <f>申請書入力シート!L98</f>
        <v>0</v>
      </c>
      <c r="N55" s="784"/>
      <c r="O55" s="784"/>
      <c r="P55" s="785"/>
      <c r="Q55" s="783">
        <f>申請書入力シート!P98</f>
        <v>0</v>
      </c>
      <c r="R55" s="784"/>
      <c r="S55" s="784"/>
      <c r="T55" s="785"/>
      <c r="U55" s="783">
        <f>申請書入力シート!T98</f>
        <v>0</v>
      </c>
      <c r="V55" s="784"/>
      <c r="W55" s="784"/>
      <c r="X55" s="785"/>
      <c r="Y55" s="783">
        <f>申請書入力シート!X98</f>
        <v>0</v>
      </c>
      <c r="Z55" s="784"/>
      <c r="AA55" s="784"/>
      <c r="AB55" s="785"/>
      <c r="AC55" s="783">
        <f>申請書入力シート!AB98</f>
        <v>0</v>
      </c>
      <c r="AD55" s="784"/>
      <c r="AE55" s="784"/>
      <c r="AF55" s="785"/>
      <c r="AG55" s="783">
        <f>申請書入力シート!AF98</f>
        <v>0</v>
      </c>
      <c r="AH55" s="784"/>
      <c r="AI55" s="784"/>
      <c r="AJ55" s="785"/>
      <c r="AK55" s="783">
        <f>申請書入力シート!AJ98</f>
        <v>0</v>
      </c>
      <c r="AL55" s="784"/>
      <c r="AM55" s="784"/>
      <c r="AN55" s="785"/>
      <c r="AO55" s="783">
        <f>申請書入力シート!AN98</f>
        <v>0</v>
      </c>
      <c r="AP55" s="784"/>
      <c r="AQ55" s="784"/>
      <c r="AR55" s="784"/>
      <c r="AS55" s="785"/>
      <c r="AT55" s="74"/>
      <c r="AU55" s="4"/>
      <c r="AV55" s="5"/>
    </row>
    <row r="56" spans="1:49" ht="15" customHeight="1" x14ac:dyDescent="0.15">
      <c r="A56" s="1"/>
      <c r="B56" s="789" t="s">
        <v>112</v>
      </c>
      <c r="C56" s="790"/>
      <c r="D56" s="790"/>
      <c r="E56" s="790"/>
      <c r="F56" s="790"/>
      <c r="G56" s="790"/>
      <c r="H56" s="790"/>
      <c r="I56" s="209" t="s">
        <v>110</v>
      </c>
      <c r="J56" s="209"/>
      <c r="K56" s="209"/>
      <c r="L56" s="254"/>
      <c r="M56" s="786">
        <f>申請書入力シート!L99</f>
        <v>0</v>
      </c>
      <c r="N56" s="787"/>
      <c r="O56" s="787"/>
      <c r="P56" s="788"/>
      <c r="Q56" s="786">
        <f>申請書入力シート!P99</f>
        <v>0</v>
      </c>
      <c r="R56" s="787"/>
      <c r="S56" s="787"/>
      <c r="T56" s="788"/>
      <c r="U56" s="786">
        <f>申請書入力シート!T99</f>
        <v>0</v>
      </c>
      <c r="V56" s="787"/>
      <c r="W56" s="787"/>
      <c r="X56" s="788"/>
      <c r="Y56" s="786">
        <f>申請書入力シート!X99</f>
        <v>0</v>
      </c>
      <c r="Z56" s="787"/>
      <c r="AA56" s="787"/>
      <c r="AB56" s="788"/>
      <c r="AC56" s="786">
        <f>申請書入力シート!AB99</f>
        <v>0</v>
      </c>
      <c r="AD56" s="787"/>
      <c r="AE56" s="787"/>
      <c r="AF56" s="788"/>
      <c r="AG56" s="786">
        <f>申請書入力シート!AF99</f>
        <v>0</v>
      </c>
      <c r="AH56" s="787"/>
      <c r="AI56" s="787"/>
      <c r="AJ56" s="788"/>
      <c r="AK56" s="786">
        <f>申請書入力シート!AJ99</f>
        <v>0</v>
      </c>
      <c r="AL56" s="787"/>
      <c r="AM56" s="787"/>
      <c r="AN56" s="788"/>
      <c r="AO56" s="786">
        <f>申請書入力シート!AN99</f>
        <v>0</v>
      </c>
      <c r="AP56" s="787"/>
      <c r="AQ56" s="787"/>
      <c r="AR56" s="787"/>
      <c r="AS56" s="788"/>
      <c r="AT56" s="74"/>
      <c r="AU56" s="4"/>
      <c r="AV56" s="5"/>
    </row>
    <row r="57" spans="1:49" ht="15" customHeight="1" x14ac:dyDescent="0.15">
      <c r="A57" s="1"/>
      <c r="B57" s="249"/>
      <c r="C57" s="249"/>
      <c r="D57" s="249"/>
      <c r="E57" s="249"/>
      <c r="F57" s="249"/>
      <c r="G57" s="249"/>
      <c r="H57" s="249"/>
      <c r="I57" s="85"/>
      <c r="J57" s="85"/>
      <c r="K57" s="85"/>
      <c r="L57" s="85"/>
      <c r="M57" s="184"/>
      <c r="N57" s="184"/>
      <c r="O57" s="184"/>
      <c r="P57" s="184"/>
      <c r="Q57" s="184"/>
      <c r="R57" s="184"/>
      <c r="S57" s="184"/>
      <c r="T57" s="184"/>
      <c r="U57" s="184"/>
      <c r="V57" s="184"/>
      <c r="W57" s="184"/>
      <c r="X57" s="184"/>
      <c r="Y57" s="184"/>
      <c r="Z57" s="184"/>
      <c r="AA57" s="184"/>
      <c r="AB57" s="184"/>
      <c r="AC57" s="184"/>
      <c r="AD57" s="184"/>
      <c r="AE57" s="184"/>
      <c r="AF57" s="184"/>
      <c r="AG57" s="184"/>
      <c r="AH57" s="184"/>
      <c r="AI57" s="184"/>
      <c r="AJ57" s="184"/>
      <c r="AK57" s="184"/>
      <c r="AL57" s="184"/>
      <c r="AM57" s="184"/>
      <c r="AN57" s="184"/>
      <c r="AO57" s="184"/>
      <c r="AP57" s="183"/>
      <c r="AQ57" s="183"/>
      <c r="AR57" s="183"/>
      <c r="AS57" s="184"/>
      <c r="AT57" s="74"/>
      <c r="AU57" s="4"/>
      <c r="AV57" s="5"/>
    </row>
    <row r="58" spans="1:49" ht="15" customHeight="1" x14ac:dyDescent="0.15">
      <c r="A58" s="1"/>
      <c r="B58" s="73" t="s">
        <v>97</v>
      </c>
      <c r="C58" s="73"/>
      <c r="D58" s="73"/>
      <c r="E58" s="73"/>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5"/>
      <c r="AV58" s="5"/>
    </row>
    <row r="59" spans="1:49" ht="15" customHeight="1" x14ac:dyDescent="0.15">
      <c r="A59" s="1"/>
      <c r="B59" s="172">
        <v>1</v>
      </c>
      <c r="C59" s="808" t="s">
        <v>237</v>
      </c>
      <c r="D59" s="809"/>
      <c r="E59" s="809"/>
      <c r="F59" s="809"/>
      <c r="G59" s="809"/>
      <c r="H59" s="809"/>
      <c r="I59" s="809"/>
      <c r="J59" s="809"/>
      <c r="K59" s="809"/>
      <c r="L59" s="809"/>
      <c r="M59" s="809"/>
      <c r="N59" s="809"/>
      <c r="O59" s="809"/>
      <c r="P59" s="809"/>
      <c r="Q59" s="809"/>
      <c r="R59" s="809"/>
      <c r="S59" s="809"/>
      <c r="T59" s="809"/>
      <c r="U59" s="809"/>
      <c r="V59" s="809"/>
      <c r="W59" s="809"/>
      <c r="X59" s="809"/>
      <c r="Y59" s="809"/>
      <c r="Z59" s="809"/>
      <c r="AA59" s="809"/>
      <c r="AB59" s="809"/>
      <c r="AC59" s="809"/>
      <c r="AD59" s="809"/>
      <c r="AE59" s="809"/>
      <c r="AF59" s="809"/>
      <c r="AG59" s="809"/>
      <c r="AH59" s="809"/>
      <c r="AI59" s="809"/>
      <c r="AJ59" s="809"/>
      <c r="AK59" s="809"/>
      <c r="AL59" s="809"/>
      <c r="AM59" s="809"/>
      <c r="AN59" s="809"/>
      <c r="AO59" s="809"/>
      <c r="AP59" s="809"/>
      <c r="AQ59" s="809"/>
      <c r="AR59" s="809"/>
      <c r="AS59" s="809"/>
      <c r="AT59" s="809"/>
      <c r="AU59" s="5"/>
      <c r="AV59" s="5"/>
    </row>
    <row r="60" spans="1:49" ht="15" customHeight="1" x14ac:dyDescent="0.15">
      <c r="A60" s="1"/>
      <c r="B60" s="172">
        <v>2</v>
      </c>
      <c r="C60" s="768" t="s">
        <v>113</v>
      </c>
      <c r="D60" s="768"/>
      <c r="E60" s="768"/>
      <c r="F60" s="768"/>
      <c r="G60" s="768"/>
      <c r="H60" s="768"/>
      <c r="I60" s="768"/>
      <c r="J60" s="768"/>
      <c r="K60" s="768"/>
      <c r="L60" s="768"/>
      <c r="M60" s="768"/>
      <c r="N60" s="768"/>
      <c r="O60" s="768"/>
      <c r="P60" s="768"/>
      <c r="Q60" s="768"/>
      <c r="R60" s="768"/>
      <c r="S60" s="768"/>
      <c r="T60" s="768"/>
      <c r="U60" s="768"/>
      <c r="V60" s="768"/>
      <c r="W60" s="768"/>
      <c r="X60" s="768"/>
      <c r="Y60" s="768"/>
      <c r="Z60" s="768"/>
      <c r="AA60" s="768"/>
      <c r="AB60" s="768"/>
      <c r="AC60" s="768"/>
      <c r="AD60" s="768"/>
      <c r="AE60" s="768"/>
      <c r="AF60" s="768"/>
      <c r="AG60" s="768"/>
      <c r="AH60" s="768"/>
      <c r="AI60" s="768"/>
      <c r="AJ60" s="768"/>
      <c r="AK60" s="768"/>
      <c r="AL60" s="768"/>
      <c r="AM60" s="768"/>
      <c r="AN60" s="768"/>
      <c r="AO60" s="768"/>
      <c r="AP60" s="768"/>
      <c r="AQ60" s="768"/>
      <c r="AR60" s="768"/>
      <c r="AS60" s="768"/>
      <c r="AT60" s="131"/>
      <c r="AU60" s="5"/>
      <c r="AV60" s="5"/>
    </row>
    <row r="61" spans="1:49" ht="15" customHeight="1" x14ac:dyDescent="0.15">
      <c r="A61" s="1"/>
      <c r="B61" s="73"/>
      <c r="C61" s="768"/>
      <c r="D61" s="768"/>
      <c r="E61" s="768"/>
      <c r="F61" s="768"/>
      <c r="G61" s="768"/>
      <c r="H61" s="768"/>
      <c r="I61" s="768"/>
      <c r="J61" s="768"/>
      <c r="K61" s="768"/>
      <c r="L61" s="768"/>
      <c r="M61" s="768"/>
      <c r="N61" s="768"/>
      <c r="O61" s="768"/>
      <c r="P61" s="768"/>
      <c r="Q61" s="768"/>
      <c r="R61" s="768"/>
      <c r="S61" s="768"/>
      <c r="T61" s="768"/>
      <c r="U61" s="768"/>
      <c r="V61" s="768"/>
      <c r="W61" s="768"/>
      <c r="X61" s="768"/>
      <c r="Y61" s="768"/>
      <c r="Z61" s="768"/>
      <c r="AA61" s="768"/>
      <c r="AB61" s="768"/>
      <c r="AC61" s="768"/>
      <c r="AD61" s="768"/>
      <c r="AE61" s="768"/>
      <c r="AF61" s="768"/>
      <c r="AG61" s="768"/>
      <c r="AH61" s="768"/>
      <c r="AI61" s="768"/>
      <c r="AJ61" s="768"/>
      <c r="AK61" s="768"/>
      <c r="AL61" s="768"/>
      <c r="AM61" s="768"/>
      <c r="AN61" s="768"/>
      <c r="AO61" s="768"/>
      <c r="AP61" s="768"/>
      <c r="AQ61" s="768"/>
      <c r="AR61" s="768"/>
      <c r="AS61" s="768"/>
      <c r="AT61" s="131"/>
      <c r="AU61" s="5"/>
      <c r="AV61" s="5"/>
    </row>
    <row r="62" spans="1:49" ht="15" customHeight="1" x14ac:dyDescent="0.15">
      <c r="A62" s="1"/>
      <c r="B62" s="73"/>
      <c r="C62" s="66"/>
      <c r="D62" s="73"/>
      <c r="E62" s="73"/>
      <c r="F62" s="87"/>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131"/>
      <c r="AJ62" s="131"/>
      <c r="AK62" s="131"/>
      <c r="AL62" s="131"/>
      <c r="AM62" s="131"/>
      <c r="AN62" s="131"/>
      <c r="AO62" s="131"/>
      <c r="AP62" s="131"/>
      <c r="AQ62" s="131"/>
      <c r="AR62" s="131"/>
      <c r="AS62" s="131"/>
      <c r="AT62" s="131"/>
      <c r="AU62" s="5"/>
      <c r="AV62" s="5"/>
    </row>
    <row r="63" spans="1:49" s="150" customFormat="1" ht="15" customHeight="1" x14ac:dyDescent="0.15">
      <c r="A63" s="146"/>
      <c r="B63" s="147" t="s">
        <v>205</v>
      </c>
      <c r="C63" s="148" t="s">
        <v>114</v>
      </c>
      <c r="D63" s="148"/>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c r="AE63" s="148"/>
      <c r="AF63" s="148"/>
      <c r="AG63" s="148"/>
      <c r="AH63" s="148"/>
      <c r="AI63" s="148"/>
      <c r="AJ63" s="148"/>
      <c r="AK63" s="148"/>
      <c r="AL63" s="148"/>
      <c r="AM63" s="148"/>
      <c r="AN63" s="148"/>
      <c r="AO63" s="148"/>
      <c r="AP63" s="148"/>
      <c r="AQ63" s="148"/>
      <c r="AR63" s="148"/>
      <c r="AS63" s="148"/>
      <c r="AT63" s="148"/>
      <c r="AU63" s="149"/>
      <c r="AV63" s="149"/>
    </row>
    <row r="64" spans="1:49" s="150" customFormat="1" ht="18" customHeight="1" x14ac:dyDescent="0.15">
      <c r="A64" s="146"/>
      <c r="B64" s="148"/>
      <c r="C64" s="299" t="s">
        <v>115</v>
      </c>
      <c r="D64" s="300" t="s">
        <v>246</v>
      </c>
      <c r="E64" s="300"/>
      <c r="F64" s="300"/>
      <c r="G64" s="300"/>
      <c r="H64" s="300"/>
      <c r="I64" s="300"/>
      <c r="J64" s="300"/>
      <c r="K64" s="300"/>
      <c r="L64" s="300"/>
      <c r="M64" s="300"/>
      <c r="N64" s="300"/>
      <c r="O64" s="300"/>
      <c r="P64" s="300"/>
      <c r="Q64" s="300"/>
      <c r="R64" s="300"/>
      <c r="S64" s="300"/>
      <c r="T64" s="300"/>
      <c r="U64" s="300"/>
      <c r="V64" s="300"/>
      <c r="W64" s="300"/>
      <c r="X64" s="300"/>
      <c r="Y64" s="300"/>
      <c r="Z64" s="300"/>
      <c r="AA64" s="300"/>
      <c r="AB64" s="300"/>
      <c r="AC64" s="300"/>
      <c r="AD64" s="300"/>
      <c r="AE64" s="300"/>
      <c r="AF64" s="300"/>
      <c r="AG64" s="300"/>
      <c r="AH64" s="300"/>
      <c r="AI64" s="300"/>
      <c r="AJ64" s="300"/>
      <c r="AK64" s="300"/>
      <c r="AL64" s="300"/>
      <c r="AM64" s="300"/>
      <c r="AN64" s="300"/>
      <c r="AO64" s="300"/>
      <c r="AP64" s="300"/>
      <c r="AQ64" s="300"/>
      <c r="AR64" s="300"/>
      <c r="AS64" s="301"/>
      <c r="AT64" s="148"/>
      <c r="AU64" s="149"/>
      <c r="AV64" s="149"/>
    </row>
    <row r="65" spans="1:48" s="150" customFormat="1" ht="18" customHeight="1" x14ac:dyDescent="0.15">
      <c r="A65" s="146"/>
      <c r="B65" s="148"/>
      <c r="C65" s="302"/>
      <c r="D65" s="298" t="s">
        <v>116</v>
      </c>
      <c r="E65" s="303"/>
      <c r="F65" s="303"/>
      <c r="G65" s="298"/>
      <c r="H65" s="303"/>
      <c r="I65" s="799">
        <f>申請書入力シート!G103</f>
        <v>0</v>
      </c>
      <c r="J65" s="799"/>
      <c r="K65" s="806" t="s">
        <v>146</v>
      </c>
      <c r="L65" s="806"/>
      <c r="M65" s="806"/>
      <c r="N65" s="806"/>
      <c r="O65" s="806"/>
      <c r="P65" s="806"/>
      <c r="Q65" s="806"/>
      <c r="R65" s="806"/>
      <c r="S65" s="904">
        <f>申請書入力シート!R103</f>
        <v>0</v>
      </c>
      <c r="T65" s="904"/>
      <c r="U65" s="298" t="s">
        <v>147</v>
      </c>
      <c r="V65" s="298"/>
      <c r="W65" s="298"/>
      <c r="X65" s="298"/>
      <c r="Y65" s="298"/>
      <c r="Z65" s="298"/>
      <c r="AA65" s="904">
        <f>申請書入力シート!AA103</f>
        <v>0</v>
      </c>
      <c r="AB65" s="904"/>
      <c r="AC65" s="904"/>
      <c r="AD65" s="904"/>
      <c r="AE65" s="904"/>
      <c r="AF65" s="904"/>
      <c r="AG65" s="904"/>
      <c r="AH65" s="904"/>
      <c r="AI65" s="904"/>
      <c r="AJ65" s="904"/>
      <c r="AK65" s="904"/>
      <c r="AL65" s="904"/>
      <c r="AM65" s="904"/>
      <c r="AN65" s="904"/>
      <c r="AO65" s="904"/>
      <c r="AP65" s="904"/>
      <c r="AQ65" s="904"/>
      <c r="AR65" s="303"/>
      <c r="AS65" s="304" t="s">
        <v>206</v>
      </c>
      <c r="AT65" s="148"/>
      <c r="AU65" s="149"/>
      <c r="AV65" s="149"/>
    </row>
    <row r="66" spans="1:48" s="150" customFormat="1" ht="18" customHeight="1" x14ac:dyDescent="0.15">
      <c r="A66" s="146"/>
      <c r="B66" s="148"/>
      <c r="C66" s="152" t="s">
        <v>243</v>
      </c>
      <c r="D66" s="153" t="s">
        <v>244</v>
      </c>
      <c r="E66" s="153"/>
      <c r="F66" s="153"/>
      <c r="G66" s="154"/>
      <c r="H66" s="154"/>
      <c r="I66" s="154"/>
      <c r="J66" s="154"/>
      <c r="K66" s="154"/>
      <c r="L66" s="155"/>
      <c r="M66" s="154" t="s">
        <v>118</v>
      </c>
      <c r="N66" s="154"/>
      <c r="O66" s="154"/>
      <c r="P66" s="776">
        <f>申請書入力シート!Q104</f>
        <v>0</v>
      </c>
      <c r="Q66" s="776"/>
      <c r="R66" s="156" t="s">
        <v>148</v>
      </c>
      <c r="S66" s="153"/>
      <c r="T66" s="376"/>
      <c r="U66" s="156" t="s">
        <v>119</v>
      </c>
      <c r="V66" s="154"/>
      <c r="W66" s="154"/>
      <c r="X66" s="154"/>
      <c r="Y66" s="154"/>
      <c r="Z66" s="154"/>
      <c r="AA66" s="154"/>
      <c r="AB66" s="154"/>
      <c r="AC66" s="154"/>
      <c r="AD66" s="754">
        <f>申請書入力シート!AB104</f>
        <v>0</v>
      </c>
      <c r="AE66" s="754"/>
      <c r="AF66" s="754"/>
      <c r="AG66" s="754"/>
      <c r="AH66" s="754"/>
      <c r="AI66" s="754"/>
      <c r="AJ66" s="754"/>
      <c r="AK66" s="754"/>
      <c r="AL66" s="754"/>
      <c r="AM66" s="754"/>
      <c r="AN66" s="754"/>
      <c r="AO66" s="754"/>
      <c r="AP66" s="754"/>
      <c r="AQ66" s="754"/>
      <c r="AR66" s="754"/>
      <c r="AS66" s="157" t="s">
        <v>117</v>
      </c>
      <c r="AT66" s="70"/>
      <c r="AU66" s="149"/>
      <c r="AV66" s="149"/>
    </row>
    <row r="67" spans="1:48" s="150" customFormat="1" ht="18" customHeight="1" x14ac:dyDescent="0.15">
      <c r="A67" s="146"/>
      <c r="B67" s="148"/>
      <c r="C67" s="158"/>
      <c r="D67" s="159" t="s">
        <v>120</v>
      </c>
      <c r="E67" s="159"/>
      <c r="F67" s="159"/>
      <c r="G67" s="159"/>
      <c r="H67" s="159"/>
      <c r="I67" s="159"/>
      <c r="J67" s="159"/>
      <c r="K67" s="159"/>
      <c r="L67" s="160"/>
      <c r="M67" s="159" t="s">
        <v>122</v>
      </c>
      <c r="N67" s="159"/>
      <c r="O67" s="159"/>
      <c r="P67" s="159"/>
      <c r="Q67" s="159"/>
      <c r="R67" s="775">
        <f>申請書入力シート!Q105</f>
        <v>0</v>
      </c>
      <c r="S67" s="775"/>
      <c r="T67" s="161" t="s">
        <v>148</v>
      </c>
      <c r="U67" s="161" t="s">
        <v>119</v>
      </c>
      <c r="V67" s="159"/>
      <c r="W67" s="159"/>
      <c r="X67" s="159"/>
      <c r="Y67" s="159"/>
      <c r="Z67" s="159"/>
      <c r="AA67" s="159"/>
      <c r="AB67" s="159"/>
      <c r="AC67" s="159"/>
      <c r="AD67" s="797">
        <f>申請書入力シート!AB105</f>
        <v>0</v>
      </c>
      <c r="AE67" s="797"/>
      <c r="AF67" s="797"/>
      <c r="AG67" s="797"/>
      <c r="AH67" s="797"/>
      <c r="AI67" s="797"/>
      <c r="AJ67" s="797"/>
      <c r="AK67" s="797"/>
      <c r="AL67" s="797"/>
      <c r="AM67" s="797"/>
      <c r="AN67" s="797"/>
      <c r="AO67" s="797"/>
      <c r="AP67" s="797"/>
      <c r="AQ67" s="797"/>
      <c r="AR67" s="797"/>
      <c r="AS67" s="162" t="s">
        <v>207</v>
      </c>
      <c r="AT67" s="70"/>
      <c r="AU67" s="149"/>
      <c r="AV67" s="149"/>
    </row>
    <row r="68" spans="1:48" s="150" customFormat="1" ht="18" customHeight="1" x14ac:dyDescent="0.15">
      <c r="A68" s="146"/>
      <c r="B68" s="148"/>
      <c r="C68" s="163"/>
      <c r="D68" s="151" t="s">
        <v>121</v>
      </c>
      <c r="E68" s="164"/>
      <c r="F68" s="164"/>
      <c r="G68" s="151"/>
      <c r="H68" s="151"/>
      <c r="I68" s="151"/>
      <c r="J68" s="151"/>
      <c r="K68" s="151"/>
      <c r="L68" s="165"/>
      <c r="M68" s="151"/>
      <c r="N68" s="151"/>
      <c r="O68" s="151"/>
      <c r="P68" s="151"/>
      <c r="Q68" s="151"/>
      <c r="R68" s="151"/>
      <c r="S68" s="151"/>
      <c r="T68" s="151"/>
      <c r="U68" s="151"/>
      <c r="V68" s="151"/>
      <c r="W68" s="151"/>
      <c r="X68" s="151"/>
      <c r="Y68" s="151"/>
      <c r="Z68" s="151"/>
      <c r="AA68" s="151"/>
      <c r="AB68" s="151"/>
      <c r="AC68" s="164"/>
      <c r="AD68" s="166"/>
      <c r="AE68" s="166"/>
      <c r="AF68" s="166"/>
      <c r="AG68" s="166"/>
      <c r="AH68" s="166"/>
      <c r="AI68" s="166"/>
      <c r="AJ68" s="166"/>
      <c r="AK68" s="166"/>
      <c r="AL68" s="166"/>
      <c r="AM68" s="166"/>
      <c r="AN68" s="166"/>
      <c r="AO68" s="166"/>
      <c r="AP68" s="166"/>
      <c r="AQ68" s="167"/>
      <c r="AR68" s="166"/>
      <c r="AS68" s="165"/>
      <c r="AT68" s="70"/>
      <c r="AU68" s="149"/>
      <c r="AV68" s="149"/>
    </row>
    <row r="69" spans="1:48" s="150" customFormat="1" ht="18" customHeight="1" x14ac:dyDescent="0.15">
      <c r="A69" s="146"/>
      <c r="B69" s="148"/>
      <c r="C69" s="152" t="s">
        <v>208</v>
      </c>
      <c r="D69" s="154"/>
      <c r="E69" s="154"/>
      <c r="F69" s="154"/>
      <c r="G69" s="154"/>
      <c r="H69" s="154"/>
      <c r="I69" s="154"/>
      <c r="J69" s="154"/>
      <c r="K69" s="154"/>
      <c r="L69" s="155"/>
      <c r="M69" s="154" t="s">
        <v>118</v>
      </c>
      <c r="N69" s="154"/>
      <c r="O69" s="154"/>
      <c r="P69" s="776">
        <f>申請書入力シート!Q106</f>
        <v>0</v>
      </c>
      <c r="Q69" s="776"/>
      <c r="R69" s="156" t="s">
        <v>148</v>
      </c>
      <c r="S69" s="153"/>
      <c r="T69" s="376"/>
      <c r="U69" s="156" t="s">
        <v>119</v>
      </c>
      <c r="V69" s="154"/>
      <c r="W69" s="154"/>
      <c r="X69" s="154"/>
      <c r="Y69" s="154"/>
      <c r="Z69" s="154"/>
      <c r="AA69" s="154"/>
      <c r="AB69" s="154"/>
      <c r="AC69" s="154"/>
      <c r="AD69" s="754">
        <f>申請書入力シート!AB106</f>
        <v>0</v>
      </c>
      <c r="AE69" s="754"/>
      <c r="AF69" s="754"/>
      <c r="AG69" s="754"/>
      <c r="AH69" s="754"/>
      <c r="AI69" s="754"/>
      <c r="AJ69" s="754"/>
      <c r="AK69" s="754"/>
      <c r="AL69" s="754"/>
      <c r="AM69" s="754"/>
      <c r="AN69" s="754"/>
      <c r="AO69" s="754"/>
      <c r="AP69" s="754"/>
      <c r="AQ69" s="754"/>
      <c r="AR69" s="754"/>
      <c r="AS69" s="157" t="s">
        <v>117</v>
      </c>
      <c r="AT69" s="70"/>
      <c r="AU69" s="149"/>
      <c r="AV69" s="149"/>
    </row>
    <row r="70" spans="1:48" s="150" customFormat="1" ht="18" customHeight="1" x14ac:dyDescent="0.15">
      <c r="A70" s="146"/>
      <c r="B70" s="148"/>
      <c r="C70" s="163"/>
      <c r="D70" s="151" t="s">
        <v>123</v>
      </c>
      <c r="E70" s="151"/>
      <c r="F70" s="151"/>
      <c r="G70" s="151"/>
      <c r="H70" s="151"/>
      <c r="I70" s="151"/>
      <c r="J70" s="151"/>
      <c r="K70" s="151"/>
      <c r="L70" s="168"/>
      <c r="M70" s="151" t="s">
        <v>122</v>
      </c>
      <c r="N70" s="151"/>
      <c r="O70" s="151"/>
      <c r="P70" s="151"/>
      <c r="Q70" s="151"/>
      <c r="R70" s="775">
        <f>申請書入力シート!Q107</f>
        <v>0</v>
      </c>
      <c r="S70" s="775"/>
      <c r="T70" s="161" t="s">
        <v>148</v>
      </c>
      <c r="U70" s="169" t="s">
        <v>119</v>
      </c>
      <c r="V70" s="151"/>
      <c r="W70" s="151"/>
      <c r="X70" s="151"/>
      <c r="Y70" s="151"/>
      <c r="Z70" s="151"/>
      <c r="AA70" s="151"/>
      <c r="AB70" s="151"/>
      <c r="AC70" s="151"/>
      <c r="AD70" s="797">
        <f>申請書入力シート!AB107</f>
        <v>0</v>
      </c>
      <c r="AE70" s="797"/>
      <c r="AF70" s="797"/>
      <c r="AG70" s="797"/>
      <c r="AH70" s="797"/>
      <c r="AI70" s="797"/>
      <c r="AJ70" s="797"/>
      <c r="AK70" s="797"/>
      <c r="AL70" s="797"/>
      <c r="AM70" s="797"/>
      <c r="AN70" s="797"/>
      <c r="AO70" s="797"/>
      <c r="AP70" s="797"/>
      <c r="AQ70" s="797"/>
      <c r="AR70" s="797"/>
      <c r="AS70" s="165" t="s">
        <v>207</v>
      </c>
      <c r="AT70" s="70"/>
      <c r="AU70" s="149"/>
      <c r="AV70" s="149"/>
    </row>
    <row r="71" spans="1:48" s="150" customFormat="1" ht="15" customHeight="1" x14ac:dyDescent="0.15">
      <c r="A71" s="146"/>
      <c r="B71" s="148"/>
      <c r="C71" s="305" t="s">
        <v>209</v>
      </c>
      <c r="D71" s="773" t="s">
        <v>245</v>
      </c>
      <c r="E71" s="773"/>
      <c r="F71" s="773"/>
      <c r="G71" s="773"/>
      <c r="H71" s="773"/>
      <c r="I71" s="773"/>
      <c r="J71" s="773"/>
      <c r="K71" s="773"/>
      <c r="L71" s="773"/>
      <c r="M71" s="773"/>
      <c r="N71" s="773"/>
      <c r="O71" s="773"/>
      <c r="P71" s="773"/>
      <c r="Q71" s="773"/>
      <c r="R71" s="773"/>
      <c r="S71" s="773"/>
      <c r="T71" s="773"/>
      <c r="U71" s="773"/>
      <c r="V71" s="773"/>
      <c r="W71" s="773"/>
      <c r="X71" s="773"/>
      <c r="Y71" s="773"/>
      <c r="Z71" s="773"/>
      <c r="AA71" s="773"/>
      <c r="AB71" s="773"/>
      <c r="AC71" s="773"/>
      <c r="AD71" s="773"/>
      <c r="AE71" s="773"/>
      <c r="AF71" s="773"/>
      <c r="AG71" s="773"/>
      <c r="AH71" s="773"/>
      <c r="AI71" s="773"/>
      <c r="AJ71" s="773"/>
      <c r="AK71" s="773"/>
      <c r="AL71" s="773"/>
      <c r="AM71" s="773"/>
      <c r="AN71" s="773"/>
      <c r="AO71" s="773"/>
      <c r="AP71" s="773"/>
      <c r="AQ71" s="773"/>
      <c r="AR71" s="773"/>
      <c r="AS71" s="774"/>
      <c r="AT71" s="148"/>
      <c r="AU71" s="149"/>
      <c r="AV71" s="149"/>
    </row>
    <row r="72" spans="1:48" s="150" customFormat="1" ht="15" customHeight="1" x14ac:dyDescent="0.15">
      <c r="A72" s="146"/>
      <c r="B72" s="148"/>
      <c r="C72" s="306"/>
      <c r="D72" s="759"/>
      <c r="E72" s="759"/>
      <c r="F72" s="759"/>
      <c r="G72" s="759"/>
      <c r="H72" s="759"/>
      <c r="I72" s="759"/>
      <c r="J72" s="759"/>
      <c r="K72" s="759"/>
      <c r="L72" s="759"/>
      <c r="M72" s="759"/>
      <c r="N72" s="759"/>
      <c r="O72" s="759"/>
      <c r="P72" s="759"/>
      <c r="Q72" s="759"/>
      <c r="R72" s="759"/>
      <c r="S72" s="759"/>
      <c r="T72" s="759"/>
      <c r="U72" s="759"/>
      <c r="V72" s="759"/>
      <c r="W72" s="759"/>
      <c r="X72" s="759"/>
      <c r="Y72" s="759"/>
      <c r="Z72" s="759"/>
      <c r="AA72" s="759"/>
      <c r="AB72" s="759"/>
      <c r="AC72" s="759"/>
      <c r="AD72" s="759"/>
      <c r="AE72" s="759"/>
      <c r="AF72" s="759"/>
      <c r="AG72" s="759"/>
      <c r="AH72" s="759"/>
      <c r="AI72" s="759"/>
      <c r="AJ72" s="759"/>
      <c r="AK72" s="759"/>
      <c r="AL72" s="759"/>
      <c r="AM72" s="759"/>
      <c r="AN72" s="759"/>
      <c r="AO72" s="759"/>
      <c r="AP72" s="759"/>
      <c r="AQ72" s="759"/>
      <c r="AR72" s="759"/>
      <c r="AS72" s="760"/>
      <c r="AT72" s="148"/>
      <c r="AU72" s="149"/>
      <c r="AV72" s="149"/>
    </row>
    <row r="73" spans="1:48" s="150" customFormat="1" ht="18" customHeight="1" x14ac:dyDescent="0.15">
      <c r="A73" s="146"/>
      <c r="B73" s="148"/>
      <c r="C73" s="302"/>
      <c r="D73" s="307"/>
      <c r="E73" s="307"/>
      <c r="F73" s="307"/>
      <c r="G73" s="798">
        <f>申請書入力シート!S108</f>
        <v>0</v>
      </c>
      <c r="H73" s="798"/>
      <c r="I73" s="798"/>
      <c r="J73" s="798"/>
      <c r="K73" s="798"/>
      <c r="L73" s="308">
        <f>申請書入力シート!U108</f>
        <v>0</v>
      </c>
      <c r="M73" s="307"/>
      <c r="N73" s="307"/>
      <c r="O73" s="307"/>
      <c r="P73" s="307"/>
      <c r="Q73" s="307"/>
      <c r="R73" s="307"/>
      <c r="S73" s="307"/>
      <c r="T73" s="307"/>
      <c r="U73" s="307"/>
      <c r="V73" s="307"/>
      <c r="W73" s="307"/>
      <c r="X73" s="307"/>
      <c r="Y73" s="307"/>
      <c r="Z73" s="307"/>
      <c r="AA73" s="307"/>
      <c r="AB73" s="307"/>
      <c r="AC73" s="307"/>
      <c r="AD73" s="307"/>
      <c r="AE73" s="307"/>
      <c r="AF73" s="307"/>
      <c r="AG73" s="307"/>
      <c r="AH73" s="307"/>
      <c r="AI73" s="307"/>
      <c r="AJ73" s="307"/>
      <c r="AK73" s="307"/>
      <c r="AL73" s="307"/>
      <c r="AM73" s="307"/>
      <c r="AN73" s="307"/>
      <c r="AO73" s="307"/>
      <c r="AP73" s="307"/>
      <c r="AQ73" s="307"/>
      <c r="AR73" s="307"/>
      <c r="AS73" s="309"/>
      <c r="AT73" s="148"/>
      <c r="AU73" s="149"/>
      <c r="AV73" s="149"/>
    </row>
    <row r="74" spans="1:48" ht="15" customHeight="1" x14ac:dyDescent="0.15">
      <c r="A74" s="1"/>
      <c r="B74" s="73"/>
      <c r="C74" s="73"/>
      <c r="D74" s="73"/>
      <c r="E74" s="73"/>
      <c r="F74" s="73"/>
      <c r="G74" s="73"/>
      <c r="H74" s="73"/>
      <c r="I74" s="73"/>
      <c r="J74" s="73"/>
      <c r="K74" s="73"/>
      <c r="L74" s="73"/>
      <c r="M74" s="73"/>
      <c r="N74" s="73"/>
      <c r="O74" s="74"/>
      <c r="P74" s="74"/>
      <c r="Q74" s="74"/>
      <c r="R74" s="74"/>
      <c r="S74" s="74"/>
      <c r="T74" s="74"/>
      <c r="U74" s="74"/>
      <c r="V74" s="74"/>
      <c r="W74" s="74"/>
      <c r="X74" s="74"/>
      <c r="Y74" s="74"/>
      <c r="Z74" s="74"/>
      <c r="AA74" s="74"/>
      <c r="AB74" s="74"/>
      <c r="AC74" s="74"/>
      <c r="AD74" s="74"/>
      <c r="AE74" s="66"/>
      <c r="AF74" s="74"/>
      <c r="AG74" s="74"/>
      <c r="AH74" s="74"/>
      <c r="AI74" s="74"/>
      <c r="AJ74" s="74"/>
      <c r="AK74" s="74"/>
      <c r="AL74" s="74"/>
      <c r="AM74" s="74"/>
      <c r="AN74" s="74"/>
      <c r="AO74" s="74"/>
      <c r="AP74" s="74"/>
      <c r="AQ74" s="74"/>
      <c r="AR74" s="74"/>
      <c r="AS74" s="74"/>
      <c r="AT74" s="74"/>
      <c r="AU74" s="5"/>
      <c r="AV74" s="5"/>
    </row>
    <row r="75" spans="1:48" ht="15" customHeight="1" x14ac:dyDescent="0.15">
      <c r="A75" s="1"/>
      <c r="B75" s="73" t="s">
        <v>466</v>
      </c>
      <c r="C75" s="66"/>
      <c r="D75" s="73"/>
      <c r="E75" s="73"/>
      <c r="F75" s="73"/>
      <c r="G75" s="73"/>
      <c r="H75" s="73"/>
      <c r="I75" s="73"/>
      <c r="J75" s="73"/>
      <c r="K75" s="73"/>
      <c r="L75" s="73"/>
      <c r="M75" s="73"/>
      <c r="N75" s="73"/>
      <c r="O75" s="132" t="s">
        <v>467</v>
      </c>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5"/>
      <c r="AT75" s="5"/>
    </row>
    <row r="76" spans="1:48" ht="15" customHeight="1" x14ac:dyDescent="0.15">
      <c r="A76" s="1"/>
      <c r="B76" s="86">
        <v>4</v>
      </c>
      <c r="C76" s="769" t="s">
        <v>124</v>
      </c>
      <c r="D76" s="769"/>
      <c r="E76" s="769"/>
      <c r="F76" s="769"/>
      <c r="G76" s="769"/>
      <c r="H76" s="769"/>
      <c r="I76" s="769"/>
      <c r="J76" s="769"/>
      <c r="K76" s="769"/>
      <c r="L76" s="769"/>
      <c r="M76" s="769"/>
      <c r="N76" s="769"/>
      <c r="O76" s="769"/>
      <c r="P76" s="769"/>
      <c r="Q76" s="769"/>
      <c r="R76" s="769"/>
      <c r="S76" s="769"/>
      <c r="T76" s="769"/>
      <c r="U76" s="769"/>
      <c r="V76" s="769"/>
      <c r="W76" s="769"/>
      <c r="X76" s="769"/>
      <c r="Y76" s="769"/>
      <c r="Z76" s="769"/>
      <c r="AA76" s="769"/>
      <c r="AB76" s="769"/>
      <c r="AC76" s="769"/>
      <c r="AD76" s="769"/>
      <c r="AE76" s="769"/>
      <c r="AF76" s="769"/>
      <c r="AG76" s="769"/>
      <c r="AH76" s="769"/>
      <c r="AI76" s="769"/>
      <c r="AJ76" s="769"/>
      <c r="AK76" s="769"/>
      <c r="AL76" s="769"/>
      <c r="AM76" s="769"/>
      <c r="AN76" s="769"/>
      <c r="AO76" s="769"/>
      <c r="AP76" s="769"/>
      <c r="AQ76" s="769"/>
      <c r="AR76" s="769"/>
      <c r="AS76" s="769"/>
      <c r="AT76" s="74"/>
      <c r="AU76" s="5"/>
      <c r="AV76" s="5"/>
    </row>
    <row r="77" spans="1:48" ht="15" customHeight="1" x14ac:dyDescent="0.15">
      <c r="A77" s="1"/>
      <c r="B77" s="88"/>
      <c r="C77" s="769"/>
      <c r="D77" s="769"/>
      <c r="E77" s="769"/>
      <c r="F77" s="769"/>
      <c r="G77" s="769"/>
      <c r="H77" s="769"/>
      <c r="I77" s="769"/>
      <c r="J77" s="769"/>
      <c r="K77" s="769"/>
      <c r="L77" s="769"/>
      <c r="M77" s="769"/>
      <c r="N77" s="769"/>
      <c r="O77" s="769"/>
      <c r="P77" s="769"/>
      <c r="Q77" s="769"/>
      <c r="R77" s="769"/>
      <c r="S77" s="769"/>
      <c r="T77" s="769"/>
      <c r="U77" s="769"/>
      <c r="V77" s="769"/>
      <c r="W77" s="769"/>
      <c r="X77" s="769"/>
      <c r="Y77" s="769"/>
      <c r="Z77" s="769"/>
      <c r="AA77" s="769"/>
      <c r="AB77" s="769"/>
      <c r="AC77" s="769"/>
      <c r="AD77" s="769"/>
      <c r="AE77" s="769"/>
      <c r="AF77" s="769"/>
      <c r="AG77" s="769"/>
      <c r="AH77" s="769"/>
      <c r="AI77" s="769"/>
      <c r="AJ77" s="769"/>
      <c r="AK77" s="769"/>
      <c r="AL77" s="769"/>
      <c r="AM77" s="769"/>
      <c r="AN77" s="769"/>
      <c r="AO77" s="769"/>
      <c r="AP77" s="769"/>
      <c r="AQ77" s="769"/>
      <c r="AR77" s="769"/>
      <c r="AS77" s="769"/>
      <c r="AT77" s="74"/>
      <c r="AU77" s="5"/>
      <c r="AV77" s="5"/>
    </row>
    <row r="78" spans="1:48" ht="15" customHeight="1" x14ac:dyDescent="0.15">
      <c r="A78" s="1"/>
      <c r="B78" s="73"/>
      <c r="C78" s="768" t="s">
        <v>125</v>
      </c>
      <c r="D78" s="768"/>
      <c r="E78" s="768"/>
      <c r="F78" s="768"/>
      <c r="G78" s="768"/>
      <c r="H78" s="768"/>
      <c r="I78" s="768"/>
      <c r="J78" s="768"/>
      <c r="K78" s="768"/>
      <c r="L78" s="768"/>
      <c r="M78" s="768"/>
      <c r="N78" s="768"/>
      <c r="O78" s="768"/>
      <c r="P78" s="768"/>
      <c r="Q78" s="768"/>
      <c r="R78" s="768"/>
      <c r="S78" s="768"/>
      <c r="T78" s="768"/>
      <c r="U78" s="768"/>
      <c r="V78" s="768"/>
      <c r="W78" s="768"/>
      <c r="X78" s="768"/>
      <c r="Y78" s="768"/>
      <c r="Z78" s="768"/>
      <c r="AA78" s="768"/>
      <c r="AB78" s="768"/>
      <c r="AC78" s="768"/>
      <c r="AD78" s="768"/>
      <c r="AE78" s="768"/>
      <c r="AF78" s="768"/>
      <c r="AG78" s="768"/>
      <c r="AH78" s="768"/>
      <c r="AI78" s="768"/>
      <c r="AJ78" s="768"/>
      <c r="AK78" s="768"/>
      <c r="AL78" s="768"/>
      <c r="AM78" s="768"/>
      <c r="AN78" s="768"/>
      <c r="AO78" s="768"/>
      <c r="AP78" s="768"/>
      <c r="AQ78" s="768"/>
      <c r="AR78" s="768"/>
      <c r="AS78" s="768"/>
      <c r="AT78" s="74"/>
      <c r="AU78" s="5"/>
      <c r="AV78" s="5"/>
    </row>
    <row r="79" spans="1:48" ht="15" customHeight="1" x14ac:dyDescent="0.15">
      <c r="A79" s="1"/>
      <c r="B79" s="73"/>
      <c r="C79" s="768"/>
      <c r="D79" s="768"/>
      <c r="E79" s="768"/>
      <c r="F79" s="768"/>
      <c r="G79" s="768"/>
      <c r="H79" s="768"/>
      <c r="I79" s="768"/>
      <c r="J79" s="768"/>
      <c r="K79" s="768"/>
      <c r="L79" s="768"/>
      <c r="M79" s="768"/>
      <c r="N79" s="768"/>
      <c r="O79" s="768"/>
      <c r="P79" s="768"/>
      <c r="Q79" s="768"/>
      <c r="R79" s="768"/>
      <c r="S79" s="768"/>
      <c r="T79" s="768"/>
      <c r="U79" s="768"/>
      <c r="V79" s="768"/>
      <c r="W79" s="768"/>
      <c r="X79" s="768"/>
      <c r="Y79" s="768"/>
      <c r="Z79" s="768"/>
      <c r="AA79" s="768"/>
      <c r="AB79" s="768"/>
      <c r="AC79" s="768"/>
      <c r="AD79" s="768"/>
      <c r="AE79" s="768"/>
      <c r="AF79" s="768"/>
      <c r="AG79" s="768"/>
      <c r="AH79" s="768"/>
      <c r="AI79" s="768"/>
      <c r="AJ79" s="768"/>
      <c r="AK79" s="768"/>
      <c r="AL79" s="768"/>
      <c r="AM79" s="768"/>
      <c r="AN79" s="768"/>
      <c r="AO79" s="768"/>
      <c r="AP79" s="768"/>
      <c r="AQ79" s="768"/>
      <c r="AR79" s="768"/>
      <c r="AS79" s="768"/>
      <c r="AT79" s="74"/>
      <c r="AU79" s="5"/>
      <c r="AV79" s="5"/>
    </row>
    <row r="80" spans="1:48" ht="15" customHeight="1" x14ac:dyDescent="0.15">
      <c r="A80" s="1"/>
      <c r="B80" s="73"/>
      <c r="C80" s="372"/>
      <c r="D80" s="372"/>
      <c r="E80" s="372"/>
      <c r="F80" s="372"/>
      <c r="G80" s="372"/>
      <c r="H80" s="372"/>
      <c r="I80" s="372"/>
      <c r="J80" s="372"/>
      <c r="K80" s="372"/>
      <c r="L80" s="372"/>
      <c r="M80" s="372"/>
      <c r="N80" s="372"/>
      <c r="O80" s="372"/>
      <c r="P80" s="372"/>
      <c r="Q80" s="372"/>
      <c r="R80" s="372"/>
      <c r="S80" s="372"/>
      <c r="T80" s="372"/>
      <c r="U80" s="372"/>
      <c r="V80" s="372"/>
      <c r="W80" s="372"/>
      <c r="X80" s="372"/>
      <c r="Y80" s="372"/>
      <c r="Z80" s="372"/>
      <c r="AA80" s="372"/>
      <c r="AB80" s="372"/>
      <c r="AC80" s="372"/>
      <c r="AD80" s="372"/>
      <c r="AE80" s="372"/>
      <c r="AF80" s="372"/>
      <c r="AG80" s="372"/>
      <c r="AH80" s="372"/>
      <c r="AI80" s="372"/>
      <c r="AJ80" s="372"/>
      <c r="AK80" s="372"/>
      <c r="AL80" s="372"/>
      <c r="AM80" s="372"/>
      <c r="AN80" s="372"/>
      <c r="AO80" s="372"/>
      <c r="AP80" s="372"/>
      <c r="AQ80" s="372"/>
      <c r="AR80" s="372"/>
      <c r="AS80" s="372"/>
      <c r="AT80" s="74"/>
      <c r="AU80" s="5"/>
      <c r="AV80" s="5"/>
    </row>
    <row r="81" spans="1:48" ht="9" customHeight="1" x14ac:dyDescent="0.15">
      <c r="A81" s="1"/>
      <c r="B81" s="73"/>
      <c r="C81" s="770"/>
      <c r="D81" s="770"/>
      <c r="E81" s="770"/>
      <c r="F81" s="770"/>
      <c r="G81" s="770"/>
      <c r="H81" s="770"/>
      <c r="I81" s="770"/>
      <c r="J81" s="770"/>
      <c r="K81" s="770"/>
      <c r="L81" s="770"/>
      <c r="M81" s="770"/>
      <c r="N81" s="770"/>
      <c r="O81" s="770"/>
      <c r="P81" s="770"/>
      <c r="Q81" s="770"/>
      <c r="R81" s="770"/>
      <c r="S81" s="770"/>
      <c r="T81" s="770"/>
      <c r="U81" s="770"/>
      <c r="V81" s="770"/>
      <c r="W81" s="770"/>
      <c r="X81" s="770"/>
      <c r="Y81" s="770"/>
      <c r="Z81" s="770"/>
      <c r="AA81" s="770"/>
      <c r="AB81" s="770"/>
      <c r="AC81" s="770"/>
      <c r="AD81" s="770"/>
      <c r="AE81" s="770"/>
      <c r="AF81" s="770"/>
      <c r="AG81" s="770"/>
      <c r="AH81" s="770"/>
      <c r="AI81" s="770"/>
      <c r="AJ81" s="770"/>
      <c r="AK81" s="770"/>
      <c r="AL81" s="770"/>
      <c r="AM81" s="770"/>
      <c r="AN81" s="770"/>
      <c r="AO81" s="770"/>
      <c r="AP81" s="770"/>
      <c r="AQ81" s="372"/>
      <c r="AR81" s="372"/>
      <c r="AS81" s="372"/>
      <c r="AT81" s="74"/>
      <c r="AU81" s="5"/>
      <c r="AV81" s="5"/>
    </row>
    <row r="82" spans="1:48" ht="15" customHeight="1" x14ac:dyDescent="0.15">
      <c r="A82" s="1"/>
      <c r="B82" s="73"/>
      <c r="C82" s="771" t="s">
        <v>459</v>
      </c>
      <c r="D82" s="771"/>
      <c r="E82" s="771"/>
      <c r="F82" s="771"/>
      <c r="G82" s="771"/>
      <c r="H82" s="771"/>
      <c r="I82" s="771"/>
      <c r="J82" s="771"/>
      <c r="K82" s="771" t="s">
        <v>460</v>
      </c>
      <c r="L82" s="771"/>
      <c r="M82" s="771"/>
      <c r="N82" s="771" t="s">
        <v>461</v>
      </c>
      <c r="O82" s="771"/>
      <c r="P82" s="771"/>
      <c r="Q82" s="771"/>
      <c r="R82" s="771"/>
      <c r="S82" s="771"/>
      <c r="T82" s="771" t="s">
        <v>462</v>
      </c>
      <c r="U82" s="771"/>
      <c r="V82" s="771"/>
      <c r="W82" s="771"/>
      <c r="X82" s="771"/>
      <c r="Y82" s="771"/>
      <c r="Z82" s="771"/>
      <c r="AA82" s="771"/>
      <c r="AB82" s="771"/>
      <c r="AC82" s="771" t="s">
        <v>463</v>
      </c>
      <c r="AD82" s="771"/>
      <c r="AE82" s="771"/>
      <c r="AF82" s="771"/>
      <c r="AG82" s="771"/>
      <c r="AH82" s="771"/>
      <c r="AI82" s="771"/>
      <c r="AJ82" s="771" t="s">
        <v>464</v>
      </c>
      <c r="AK82" s="771"/>
      <c r="AL82" s="771"/>
      <c r="AM82" s="771"/>
      <c r="AN82" s="771"/>
      <c r="AO82" s="771"/>
      <c r="AP82" s="771"/>
      <c r="AQ82" s="372"/>
      <c r="AR82" s="372"/>
      <c r="AS82" s="372"/>
      <c r="AT82" s="74"/>
      <c r="AU82" s="5"/>
      <c r="AV82" s="5"/>
    </row>
    <row r="83" spans="1:48" ht="15" customHeight="1" x14ac:dyDescent="0.15">
      <c r="A83" s="1"/>
      <c r="B83" s="73"/>
      <c r="C83" s="772"/>
      <c r="D83" s="772"/>
      <c r="E83" s="772"/>
      <c r="F83" s="772"/>
      <c r="G83" s="772"/>
      <c r="H83" s="772"/>
      <c r="I83" s="772"/>
      <c r="J83" s="772"/>
      <c r="K83" s="772"/>
      <c r="L83" s="772"/>
      <c r="M83" s="772"/>
      <c r="N83" s="772"/>
      <c r="O83" s="772"/>
      <c r="P83" s="772"/>
      <c r="Q83" s="772"/>
      <c r="R83" s="772"/>
      <c r="S83" s="772"/>
      <c r="T83" s="772"/>
      <c r="U83" s="772"/>
      <c r="V83" s="772"/>
      <c r="W83" s="772"/>
      <c r="X83" s="772"/>
      <c r="Y83" s="772"/>
      <c r="Z83" s="772"/>
      <c r="AA83" s="772"/>
      <c r="AB83" s="772"/>
      <c r="AC83" s="772"/>
      <c r="AD83" s="772"/>
      <c r="AE83" s="772"/>
      <c r="AF83" s="772"/>
      <c r="AG83" s="772"/>
      <c r="AH83" s="772"/>
      <c r="AI83" s="772"/>
      <c r="AJ83" s="772"/>
      <c r="AK83" s="772"/>
      <c r="AL83" s="772"/>
      <c r="AM83" s="772"/>
      <c r="AN83" s="772"/>
      <c r="AO83" s="772"/>
      <c r="AP83" s="772"/>
      <c r="AQ83" s="372"/>
      <c r="AR83" s="372"/>
      <c r="AS83" s="372"/>
      <c r="AT83" s="74"/>
      <c r="AU83" s="5"/>
      <c r="AV83" s="5"/>
    </row>
    <row r="84" spans="1:48" ht="15" customHeight="1" x14ac:dyDescent="0.15">
      <c r="A84" s="1"/>
      <c r="B84" s="73"/>
      <c r="C84" s="766">
        <f>申請書入力シート!N112</f>
        <v>0</v>
      </c>
      <c r="D84" s="766"/>
      <c r="E84" s="766"/>
      <c r="F84" s="766"/>
      <c r="G84" s="766"/>
      <c r="H84" s="766"/>
      <c r="I84" s="766"/>
      <c r="J84" s="766"/>
      <c r="K84" s="766">
        <f>申請書入力シート!N113</f>
        <v>0</v>
      </c>
      <c r="L84" s="766"/>
      <c r="M84" s="766"/>
      <c r="N84" s="766">
        <f>申請書入力シート!N114</f>
        <v>0</v>
      </c>
      <c r="O84" s="766"/>
      <c r="P84" s="766"/>
      <c r="Q84" s="766"/>
      <c r="R84" s="766"/>
      <c r="S84" s="766"/>
      <c r="T84" s="766" t="str">
        <f>申請書入力シート!N115</f>
        <v>本人</v>
      </c>
      <c r="U84" s="766"/>
      <c r="V84" s="766"/>
      <c r="W84" s="766"/>
      <c r="X84" s="766"/>
      <c r="Y84" s="766"/>
      <c r="Z84" s="766"/>
      <c r="AA84" s="766"/>
      <c r="AB84" s="766"/>
      <c r="AC84" s="766">
        <f>申請書入力シート!N116</f>
        <v>0</v>
      </c>
      <c r="AD84" s="766"/>
      <c r="AE84" s="766"/>
      <c r="AF84" s="766"/>
      <c r="AG84" s="766"/>
      <c r="AH84" s="766"/>
      <c r="AI84" s="766"/>
      <c r="AJ84" s="767" t="str">
        <f>IF(申請書入力シート!N116&lt;149,"○","")</f>
        <v>○</v>
      </c>
      <c r="AK84" s="767"/>
      <c r="AL84" s="767"/>
      <c r="AM84" s="767"/>
      <c r="AN84" s="767"/>
      <c r="AO84" s="767"/>
      <c r="AP84" s="767"/>
      <c r="AQ84" s="372"/>
      <c r="AR84" s="372"/>
      <c r="AS84" s="372"/>
      <c r="AT84" s="74"/>
      <c r="AU84" s="5"/>
      <c r="AV84" s="5"/>
    </row>
    <row r="85" spans="1:48" ht="15" customHeight="1" x14ac:dyDescent="0.15">
      <c r="A85" s="1"/>
      <c r="B85" s="73"/>
      <c r="C85" s="766"/>
      <c r="D85" s="766"/>
      <c r="E85" s="766"/>
      <c r="F85" s="766"/>
      <c r="G85" s="766"/>
      <c r="H85" s="766"/>
      <c r="I85" s="766"/>
      <c r="J85" s="766"/>
      <c r="K85" s="766"/>
      <c r="L85" s="766"/>
      <c r="M85" s="766"/>
      <c r="N85" s="766"/>
      <c r="O85" s="766"/>
      <c r="P85" s="766"/>
      <c r="Q85" s="766"/>
      <c r="R85" s="766"/>
      <c r="S85" s="766"/>
      <c r="T85" s="766"/>
      <c r="U85" s="766"/>
      <c r="V85" s="766"/>
      <c r="W85" s="766"/>
      <c r="X85" s="766"/>
      <c r="Y85" s="766"/>
      <c r="Z85" s="766"/>
      <c r="AA85" s="766"/>
      <c r="AB85" s="766"/>
      <c r="AC85" s="766"/>
      <c r="AD85" s="766"/>
      <c r="AE85" s="766"/>
      <c r="AF85" s="766"/>
      <c r="AG85" s="766"/>
      <c r="AH85" s="766"/>
      <c r="AI85" s="766"/>
      <c r="AJ85" s="767"/>
      <c r="AK85" s="767"/>
      <c r="AL85" s="767"/>
      <c r="AM85" s="767"/>
      <c r="AN85" s="767"/>
      <c r="AO85" s="767"/>
      <c r="AP85" s="767"/>
      <c r="AQ85" s="372"/>
      <c r="AR85" s="372"/>
      <c r="AS85" s="372"/>
      <c r="AT85" s="74"/>
      <c r="AU85" s="5"/>
      <c r="AV85" s="5"/>
    </row>
    <row r="86" spans="1:48" s="260" customFormat="1" ht="15" customHeight="1" x14ac:dyDescent="0.15">
      <c r="A86" s="2"/>
      <c r="B86" s="73"/>
      <c r="C86" s="373" t="s">
        <v>465</v>
      </c>
      <c r="D86" s="374"/>
      <c r="E86" s="374"/>
      <c r="F86" s="374"/>
      <c r="G86" s="374"/>
      <c r="H86" s="374"/>
      <c r="I86" s="374"/>
      <c r="J86" s="374"/>
      <c r="K86" s="374"/>
      <c r="L86" s="374"/>
      <c r="M86" s="374"/>
      <c r="N86" s="374"/>
      <c r="O86" s="374"/>
      <c r="P86" s="374"/>
      <c r="Q86" s="374"/>
      <c r="R86" s="374"/>
      <c r="S86" s="374"/>
      <c r="T86" s="374"/>
      <c r="U86" s="374"/>
      <c r="V86" s="374"/>
      <c r="W86" s="374"/>
      <c r="X86" s="374"/>
      <c r="Y86" s="374"/>
      <c r="Z86" s="374"/>
      <c r="AA86" s="374"/>
      <c r="AB86" s="374"/>
      <c r="AC86" s="374"/>
      <c r="AD86" s="374"/>
      <c r="AE86" s="374"/>
      <c r="AF86" s="374"/>
      <c r="AG86" s="374"/>
      <c r="AH86" s="374"/>
      <c r="AI86" s="374"/>
      <c r="AJ86" s="374"/>
      <c r="AK86" s="374"/>
      <c r="AL86" s="374"/>
      <c r="AM86" s="374"/>
      <c r="AN86" s="374"/>
      <c r="AO86" s="374"/>
      <c r="AP86" s="374"/>
      <c r="AQ86" s="374"/>
      <c r="AR86" s="374"/>
      <c r="AS86" s="374"/>
      <c r="AT86" s="73"/>
      <c r="AU86" s="375"/>
      <c r="AV86" s="375"/>
    </row>
    <row r="87" spans="1:48" s="260" customFormat="1" ht="15" customHeight="1" x14ac:dyDescent="0.15">
      <c r="A87" s="2"/>
      <c r="B87" s="73"/>
      <c r="C87" s="768" t="s">
        <v>468</v>
      </c>
      <c r="D87" s="768"/>
      <c r="E87" s="768"/>
      <c r="F87" s="768"/>
      <c r="G87" s="768"/>
      <c r="H87" s="768"/>
      <c r="I87" s="768"/>
      <c r="J87" s="768"/>
      <c r="K87" s="768"/>
      <c r="L87" s="768"/>
      <c r="M87" s="768"/>
      <c r="N87" s="768"/>
      <c r="O87" s="768"/>
      <c r="P87" s="768"/>
      <c r="Q87" s="768"/>
      <c r="R87" s="768"/>
      <c r="S87" s="768"/>
      <c r="T87" s="768"/>
      <c r="U87" s="768"/>
      <c r="V87" s="768"/>
      <c r="W87" s="768"/>
      <c r="X87" s="768"/>
      <c r="Y87" s="768"/>
      <c r="Z87" s="768"/>
      <c r="AA87" s="768"/>
      <c r="AB87" s="768"/>
      <c r="AC87" s="768"/>
      <c r="AD87" s="768"/>
      <c r="AE87" s="768"/>
      <c r="AF87" s="768"/>
      <c r="AG87" s="768"/>
      <c r="AH87" s="768"/>
      <c r="AI87" s="768"/>
      <c r="AJ87" s="768"/>
      <c r="AK87" s="768"/>
      <c r="AL87" s="768"/>
      <c r="AM87" s="768"/>
      <c r="AN87" s="768"/>
      <c r="AO87" s="768"/>
      <c r="AP87" s="768"/>
      <c r="AQ87" s="768"/>
      <c r="AR87" s="768"/>
      <c r="AS87" s="768"/>
      <c r="AT87" s="73"/>
      <c r="AU87" s="375"/>
      <c r="AV87" s="375"/>
    </row>
    <row r="88" spans="1:48" s="260" customFormat="1" ht="15" customHeight="1" x14ac:dyDescent="0.15">
      <c r="A88" s="2"/>
      <c r="B88" s="73"/>
      <c r="C88" s="768"/>
      <c r="D88" s="768"/>
      <c r="E88" s="768"/>
      <c r="F88" s="768"/>
      <c r="G88" s="768"/>
      <c r="H88" s="768"/>
      <c r="I88" s="768"/>
      <c r="J88" s="768"/>
      <c r="K88" s="768"/>
      <c r="L88" s="768"/>
      <c r="M88" s="768"/>
      <c r="N88" s="768"/>
      <c r="O88" s="768"/>
      <c r="P88" s="768"/>
      <c r="Q88" s="768"/>
      <c r="R88" s="768"/>
      <c r="S88" s="768"/>
      <c r="T88" s="768"/>
      <c r="U88" s="768"/>
      <c r="V88" s="768"/>
      <c r="W88" s="768"/>
      <c r="X88" s="768"/>
      <c r="Y88" s="768"/>
      <c r="Z88" s="768"/>
      <c r="AA88" s="768"/>
      <c r="AB88" s="768"/>
      <c r="AC88" s="768"/>
      <c r="AD88" s="768"/>
      <c r="AE88" s="768"/>
      <c r="AF88" s="768"/>
      <c r="AG88" s="768"/>
      <c r="AH88" s="768"/>
      <c r="AI88" s="768"/>
      <c r="AJ88" s="768"/>
      <c r="AK88" s="768"/>
      <c r="AL88" s="768"/>
      <c r="AM88" s="768"/>
      <c r="AN88" s="768"/>
      <c r="AO88" s="768"/>
      <c r="AP88" s="768"/>
      <c r="AQ88" s="768"/>
      <c r="AR88" s="768"/>
      <c r="AS88" s="768"/>
      <c r="AT88" s="73"/>
      <c r="AU88" s="375"/>
      <c r="AV88" s="375"/>
    </row>
    <row r="89" spans="1:48" s="260" customFormat="1" ht="15" customHeight="1" x14ac:dyDescent="0.15">
      <c r="A89" s="2"/>
      <c r="B89" s="73"/>
      <c r="C89" s="768"/>
      <c r="D89" s="768"/>
      <c r="E89" s="768"/>
      <c r="F89" s="768"/>
      <c r="G89" s="768"/>
      <c r="H89" s="768"/>
      <c r="I89" s="768"/>
      <c r="J89" s="768"/>
      <c r="K89" s="768"/>
      <c r="L89" s="768"/>
      <c r="M89" s="768"/>
      <c r="N89" s="768"/>
      <c r="O89" s="768"/>
      <c r="P89" s="768"/>
      <c r="Q89" s="768"/>
      <c r="R89" s="768"/>
      <c r="S89" s="768"/>
      <c r="T89" s="768"/>
      <c r="U89" s="768"/>
      <c r="V89" s="768"/>
      <c r="W89" s="768"/>
      <c r="X89" s="768"/>
      <c r="Y89" s="768"/>
      <c r="Z89" s="768"/>
      <c r="AA89" s="768"/>
      <c r="AB89" s="768"/>
      <c r="AC89" s="768"/>
      <c r="AD89" s="768"/>
      <c r="AE89" s="768"/>
      <c r="AF89" s="768"/>
      <c r="AG89" s="768"/>
      <c r="AH89" s="768"/>
      <c r="AI89" s="768"/>
      <c r="AJ89" s="768"/>
      <c r="AK89" s="768"/>
      <c r="AL89" s="768"/>
      <c r="AM89" s="768"/>
      <c r="AN89" s="768"/>
      <c r="AO89" s="768"/>
      <c r="AP89" s="768"/>
      <c r="AQ89" s="768"/>
      <c r="AR89" s="768"/>
      <c r="AS89" s="768"/>
      <c r="AT89" s="73"/>
      <c r="AU89" s="375"/>
      <c r="AV89" s="375"/>
    </row>
    <row r="90" spans="1:48" ht="15" customHeight="1" x14ac:dyDescent="0.15">
      <c r="A90" s="1"/>
      <c r="B90" s="73" t="s">
        <v>126</v>
      </c>
      <c r="C90" s="73"/>
      <c r="D90" s="73"/>
      <c r="E90" s="73"/>
      <c r="F90" s="73"/>
      <c r="G90" s="73"/>
      <c r="H90" s="73"/>
      <c r="I90" s="73"/>
      <c r="J90" s="73"/>
      <c r="K90" s="73"/>
      <c r="L90" s="73"/>
      <c r="M90" s="73"/>
      <c r="N90" s="73"/>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5"/>
      <c r="AV90" s="5"/>
    </row>
    <row r="91" spans="1:48" ht="15" customHeight="1" x14ac:dyDescent="0.15">
      <c r="A91" s="1"/>
      <c r="B91" s="71" t="s">
        <v>211</v>
      </c>
      <c r="C91" s="73" t="s">
        <v>127</v>
      </c>
      <c r="D91" s="66"/>
      <c r="E91" s="73"/>
      <c r="F91" s="73"/>
      <c r="G91" s="73"/>
      <c r="H91" s="73"/>
      <c r="I91" s="73"/>
      <c r="J91" s="73"/>
      <c r="K91" s="73"/>
      <c r="L91" s="73"/>
      <c r="M91" s="73"/>
      <c r="N91" s="73"/>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5"/>
      <c r="AV91" s="5"/>
    </row>
    <row r="92" spans="1:48" ht="15" customHeight="1" x14ac:dyDescent="0.15">
      <c r="A92" s="1"/>
      <c r="B92" s="72" t="s">
        <v>150</v>
      </c>
      <c r="C92" s="73" t="s">
        <v>128</v>
      </c>
      <c r="D92" s="66"/>
      <c r="E92" s="73"/>
      <c r="F92" s="73"/>
      <c r="G92" s="73"/>
      <c r="H92" s="73"/>
      <c r="I92" s="73"/>
      <c r="J92" s="73"/>
      <c r="K92" s="73"/>
      <c r="L92" s="73"/>
      <c r="M92" s="73"/>
      <c r="N92" s="73"/>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5"/>
      <c r="AV92" s="5"/>
    </row>
    <row r="93" spans="1:48" ht="15" customHeight="1" x14ac:dyDescent="0.15">
      <c r="A93" s="1"/>
      <c r="B93" s="66"/>
      <c r="C93" s="73" t="s">
        <v>129</v>
      </c>
      <c r="D93" s="66"/>
      <c r="E93" s="73"/>
      <c r="F93" s="73"/>
      <c r="G93" s="73"/>
      <c r="H93" s="73"/>
      <c r="I93" s="73"/>
      <c r="J93" s="73"/>
      <c r="K93" s="73"/>
      <c r="L93" s="73"/>
      <c r="M93" s="73"/>
      <c r="N93" s="73"/>
      <c r="O93" s="74"/>
      <c r="P93" s="74"/>
      <c r="Q93" s="74"/>
      <c r="R93" s="74"/>
      <c r="S93" s="74"/>
      <c r="T93" s="74"/>
      <c r="U93" s="74"/>
      <c r="V93" s="74"/>
      <c r="W93" s="74"/>
      <c r="X93" s="74"/>
      <c r="Y93" s="74"/>
      <c r="Z93" s="74"/>
      <c r="AA93" s="74"/>
      <c r="AB93" s="74"/>
      <c r="AC93" s="74"/>
      <c r="AD93" s="74"/>
      <c r="AE93" s="74"/>
      <c r="AF93" s="74"/>
      <c r="AG93" s="74"/>
      <c r="AH93" s="74"/>
      <c r="AI93" s="764">
        <f>SUM(I47:T48)</f>
        <v>0</v>
      </c>
      <c r="AJ93" s="764"/>
      <c r="AK93" s="764"/>
      <c r="AL93" s="764"/>
      <c r="AM93" s="764"/>
      <c r="AN93" s="764"/>
      <c r="AO93" s="73" t="s">
        <v>130</v>
      </c>
      <c r="AP93" s="74"/>
      <c r="AQ93" s="66"/>
      <c r="AR93" s="74"/>
      <c r="AS93" s="74"/>
      <c r="AT93" s="74"/>
      <c r="AU93" s="4"/>
      <c r="AV93" s="5"/>
    </row>
    <row r="94" spans="1:48" ht="15" customHeight="1" x14ac:dyDescent="0.15">
      <c r="A94" s="1"/>
      <c r="B94" s="66"/>
      <c r="C94" s="73"/>
      <c r="D94" s="73"/>
      <c r="E94" s="73"/>
      <c r="F94" s="73"/>
      <c r="G94" s="73"/>
      <c r="H94" s="73"/>
      <c r="I94" s="73"/>
      <c r="J94" s="73"/>
      <c r="K94" s="73"/>
      <c r="L94" s="73"/>
      <c r="M94" s="73"/>
      <c r="N94" s="73"/>
      <c r="O94" s="74"/>
      <c r="P94" s="74"/>
      <c r="Q94" s="74"/>
      <c r="R94" s="74"/>
      <c r="S94" s="74"/>
      <c r="T94" s="74"/>
      <c r="U94" s="74"/>
      <c r="V94" s="74"/>
      <c r="W94" s="74"/>
      <c r="X94" s="74"/>
      <c r="Y94" s="74"/>
      <c r="Z94" s="74"/>
      <c r="AA94" s="74"/>
      <c r="AB94" s="74"/>
      <c r="AC94" s="74"/>
      <c r="AD94" s="74"/>
      <c r="AE94" s="74"/>
      <c r="AF94" s="74"/>
      <c r="AG94" s="74"/>
      <c r="AH94" s="74"/>
      <c r="AI94" s="89"/>
      <c r="AJ94" s="74"/>
      <c r="AK94" s="74"/>
      <c r="AL94" s="74"/>
      <c r="AM94" s="74"/>
      <c r="AN94" s="74"/>
      <c r="AO94" s="74"/>
      <c r="AP94" s="74"/>
      <c r="AQ94" s="74"/>
      <c r="AR94" s="74"/>
      <c r="AS94" s="74"/>
      <c r="AT94" s="74"/>
      <c r="AU94" s="5"/>
      <c r="AV94" s="5"/>
    </row>
    <row r="95" spans="1:48" ht="15" customHeight="1" x14ac:dyDescent="0.15">
      <c r="A95" s="1"/>
      <c r="B95" s="72" t="s">
        <v>210</v>
      </c>
      <c r="C95" s="73" t="s">
        <v>131</v>
      </c>
      <c r="D95" s="66"/>
      <c r="E95" s="66"/>
      <c r="F95" s="66"/>
      <c r="G95" s="73"/>
      <c r="H95" s="73"/>
      <c r="I95" s="73"/>
      <c r="J95" s="73"/>
      <c r="K95" s="73"/>
      <c r="L95" s="73"/>
      <c r="M95" s="73"/>
      <c r="N95" s="73"/>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5"/>
      <c r="AV95" s="5"/>
    </row>
    <row r="96" spans="1:48" ht="15" customHeight="1" x14ac:dyDescent="0.15">
      <c r="A96" s="1"/>
      <c r="B96" s="73"/>
      <c r="C96" s="73" t="s">
        <v>132</v>
      </c>
      <c r="D96" s="66"/>
      <c r="E96" s="73"/>
      <c r="F96" s="73"/>
      <c r="G96" s="73"/>
      <c r="H96" s="73"/>
      <c r="I96" s="73"/>
      <c r="J96" s="73"/>
      <c r="K96" s="73"/>
      <c r="L96" s="73"/>
      <c r="M96" s="73"/>
      <c r="N96" s="73"/>
      <c r="O96" s="74"/>
      <c r="P96" s="74"/>
      <c r="Q96" s="74"/>
      <c r="R96" s="74"/>
      <c r="S96" s="74"/>
      <c r="T96" s="74"/>
      <c r="U96" s="74"/>
      <c r="V96" s="74"/>
      <c r="W96" s="74"/>
      <c r="X96" s="74"/>
      <c r="Y96" s="74"/>
      <c r="Z96" s="74"/>
      <c r="AA96" s="74"/>
      <c r="AB96" s="74"/>
      <c r="AC96" s="74"/>
      <c r="AD96" s="74"/>
      <c r="AE96" s="74"/>
      <c r="AF96" s="74"/>
      <c r="AG96" s="74"/>
      <c r="AH96" s="5"/>
      <c r="AI96" s="753">
        <f>AO47</f>
        <v>0</v>
      </c>
      <c r="AJ96" s="753"/>
      <c r="AK96" s="753"/>
      <c r="AL96" s="753"/>
      <c r="AM96" s="753"/>
      <c r="AN96" s="753"/>
      <c r="AO96" s="73" t="s">
        <v>130</v>
      </c>
      <c r="AP96" s="74"/>
      <c r="AQ96" s="5"/>
    </row>
    <row r="97" spans="1:48" ht="15" customHeight="1" x14ac:dyDescent="0.15">
      <c r="A97" s="1"/>
      <c r="B97" s="73"/>
      <c r="C97" s="73"/>
      <c r="D97" s="73"/>
      <c r="E97" s="73"/>
      <c r="F97" s="73"/>
      <c r="G97" s="73"/>
      <c r="H97" s="73"/>
      <c r="I97" s="73"/>
      <c r="J97" s="73"/>
      <c r="K97" s="73"/>
      <c r="L97" s="73"/>
      <c r="M97" s="73"/>
      <c r="N97" s="73"/>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3"/>
      <c r="AP97" s="74"/>
      <c r="AQ97" s="66"/>
      <c r="AR97" s="66"/>
      <c r="AS97" s="66"/>
      <c r="AT97" s="66"/>
      <c r="AU97" s="5"/>
      <c r="AV97" s="5"/>
    </row>
    <row r="98" spans="1:48" ht="15" customHeight="1" x14ac:dyDescent="0.15">
      <c r="A98" s="1"/>
      <c r="B98" s="73" t="s">
        <v>133</v>
      </c>
      <c r="C98" s="73"/>
      <c r="D98" s="73"/>
      <c r="E98" s="73"/>
      <c r="F98" s="73"/>
      <c r="G98" s="73"/>
      <c r="H98" s="73"/>
      <c r="I98" s="73"/>
      <c r="J98" s="73"/>
      <c r="K98" s="73"/>
      <c r="L98" s="73"/>
      <c r="M98" s="73"/>
      <c r="N98" s="73"/>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5"/>
      <c r="AV98" s="5"/>
    </row>
    <row r="99" spans="1:48" ht="15" customHeight="1" x14ac:dyDescent="0.15">
      <c r="A99" s="1"/>
      <c r="B99" s="88">
        <v>7</v>
      </c>
      <c r="C99" s="73" t="s">
        <v>134</v>
      </c>
      <c r="D99" s="66"/>
      <c r="E99" s="73"/>
      <c r="F99" s="73"/>
      <c r="G99" s="73"/>
      <c r="H99" s="73"/>
      <c r="I99" s="73"/>
      <c r="J99" s="73"/>
      <c r="K99" s="73"/>
      <c r="L99" s="73"/>
      <c r="M99" s="73"/>
      <c r="N99" s="73"/>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5"/>
      <c r="AV99" s="5"/>
    </row>
    <row r="100" spans="1:48" ht="15" customHeight="1" x14ac:dyDescent="0.15">
      <c r="A100" s="1"/>
      <c r="B100" s="73"/>
      <c r="C100" s="765" t="s">
        <v>212</v>
      </c>
      <c r="D100" s="765"/>
      <c r="E100" s="765"/>
      <c r="F100" s="765"/>
      <c r="G100" s="765"/>
      <c r="H100" s="765"/>
      <c r="I100" s="765"/>
      <c r="J100" s="765"/>
      <c r="K100" s="765"/>
      <c r="L100" s="765"/>
      <c r="M100" s="765"/>
      <c r="N100" s="765"/>
      <c r="O100" s="765"/>
      <c r="P100" s="765"/>
      <c r="Q100" s="765"/>
      <c r="R100" s="765"/>
      <c r="S100" s="765"/>
      <c r="T100" s="765"/>
      <c r="U100" s="765"/>
      <c r="V100" s="765"/>
      <c r="W100" s="765"/>
      <c r="X100" s="765"/>
      <c r="Y100" s="765"/>
      <c r="Z100" s="765"/>
      <c r="AA100" s="765"/>
      <c r="AB100" s="765"/>
      <c r="AC100" s="765"/>
      <c r="AD100" s="765"/>
      <c r="AE100" s="765"/>
      <c r="AF100" s="765"/>
      <c r="AG100" s="765"/>
      <c r="AH100" s="765"/>
      <c r="AI100" s="765"/>
      <c r="AJ100" s="765"/>
      <c r="AK100" s="765"/>
      <c r="AL100" s="765"/>
      <c r="AM100" s="765"/>
      <c r="AN100" s="765"/>
      <c r="AO100" s="765"/>
      <c r="AP100" s="765"/>
      <c r="AQ100" s="765"/>
      <c r="AR100" s="765"/>
      <c r="AS100" s="765"/>
      <c r="AT100" s="74"/>
      <c r="AU100" s="5"/>
      <c r="AV100" s="5"/>
    </row>
    <row r="101" spans="1:48" ht="15" customHeight="1" x14ac:dyDescent="0.15">
      <c r="A101" s="1"/>
      <c r="B101" s="73"/>
      <c r="C101" s="765"/>
      <c r="D101" s="765"/>
      <c r="E101" s="765"/>
      <c r="F101" s="765"/>
      <c r="G101" s="765"/>
      <c r="H101" s="765"/>
      <c r="I101" s="765"/>
      <c r="J101" s="765"/>
      <c r="K101" s="765"/>
      <c r="L101" s="765"/>
      <c r="M101" s="765"/>
      <c r="N101" s="765"/>
      <c r="O101" s="765"/>
      <c r="P101" s="765"/>
      <c r="Q101" s="765"/>
      <c r="R101" s="765"/>
      <c r="S101" s="765"/>
      <c r="T101" s="765"/>
      <c r="U101" s="765"/>
      <c r="V101" s="765"/>
      <c r="W101" s="765"/>
      <c r="X101" s="765"/>
      <c r="Y101" s="765"/>
      <c r="Z101" s="765"/>
      <c r="AA101" s="765"/>
      <c r="AB101" s="765"/>
      <c r="AC101" s="765"/>
      <c r="AD101" s="765"/>
      <c r="AE101" s="765"/>
      <c r="AF101" s="765"/>
      <c r="AG101" s="765"/>
      <c r="AH101" s="765"/>
      <c r="AI101" s="765"/>
      <c r="AJ101" s="765"/>
      <c r="AK101" s="765"/>
      <c r="AL101" s="765"/>
      <c r="AM101" s="765"/>
      <c r="AN101" s="765"/>
      <c r="AO101" s="765"/>
      <c r="AP101" s="765"/>
      <c r="AQ101" s="765"/>
      <c r="AR101" s="765"/>
      <c r="AS101" s="765"/>
      <c r="AT101" s="74"/>
      <c r="AU101" s="5"/>
      <c r="AV101" s="5"/>
    </row>
    <row r="102" spans="1:48" ht="15" customHeight="1" x14ac:dyDescent="0.15">
      <c r="A102" s="1"/>
      <c r="B102" s="73"/>
      <c r="C102" s="765"/>
      <c r="D102" s="765"/>
      <c r="E102" s="765"/>
      <c r="F102" s="765"/>
      <c r="G102" s="765"/>
      <c r="H102" s="765"/>
      <c r="I102" s="765"/>
      <c r="J102" s="765"/>
      <c r="K102" s="765"/>
      <c r="L102" s="765"/>
      <c r="M102" s="765"/>
      <c r="N102" s="765"/>
      <c r="O102" s="765"/>
      <c r="P102" s="765"/>
      <c r="Q102" s="765"/>
      <c r="R102" s="765"/>
      <c r="S102" s="765"/>
      <c r="T102" s="765"/>
      <c r="U102" s="765"/>
      <c r="V102" s="765"/>
      <c r="W102" s="765"/>
      <c r="X102" s="765"/>
      <c r="Y102" s="765"/>
      <c r="Z102" s="765"/>
      <c r="AA102" s="765"/>
      <c r="AB102" s="765"/>
      <c r="AC102" s="765"/>
      <c r="AD102" s="765"/>
      <c r="AE102" s="765"/>
      <c r="AF102" s="765"/>
      <c r="AG102" s="765"/>
      <c r="AH102" s="765"/>
      <c r="AI102" s="765"/>
      <c r="AJ102" s="765"/>
      <c r="AK102" s="765"/>
      <c r="AL102" s="765"/>
      <c r="AM102" s="765"/>
      <c r="AN102" s="765"/>
      <c r="AO102" s="765"/>
      <c r="AP102" s="765"/>
      <c r="AQ102" s="765"/>
      <c r="AR102" s="765"/>
      <c r="AS102" s="765"/>
      <c r="AT102" s="74"/>
      <c r="AU102" s="5"/>
      <c r="AV102" s="5"/>
    </row>
    <row r="103" spans="1:48" ht="15" customHeight="1" x14ac:dyDescent="0.15">
      <c r="A103" s="1"/>
      <c r="B103" s="74"/>
      <c r="C103" s="765" t="s">
        <v>213</v>
      </c>
      <c r="D103" s="765"/>
      <c r="E103" s="765"/>
      <c r="F103" s="765"/>
      <c r="G103" s="765"/>
      <c r="H103" s="765"/>
      <c r="I103" s="765"/>
      <c r="J103" s="765"/>
      <c r="K103" s="765"/>
      <c r="L103" s="765"/>
      <c r="M103" s="765"/>
      <c r="N103" s="765"/>
      <c r="O103" s="765"/>
      <c r="P103" s="765"/>
      <c r="Q103" s="765"/>
      <c r="R103" s="765"/>
      <c r="S103" s="765"/>
      <c r="T103" s="765"/>
      <c r="U103" s="765"/>
      <c r="V103" s="765"/>
      <c r="W103" s="765"/>
      <c r="X103" s="765"/>
      <c r="Y103" s="765"/>
      <c r="Z103" s="765"/>
      <c r="AA103" s="765"/>
      <c r="AB103" s="765"/>
      <c r="AC103" s="765"/>
      <c r="AD103" s="765"/>
      <c r="AE103" s="765"/>
      <c r="AF103" s="765"/>
      <c r="AG103" s="765"/>
      <c r="AH103" s="765"/>
      <c r="AI103" s="765"/>
      <c r="AJ103" s="765"/>
      <c r="AK103" s="765"/>
      <c r="AL103" s="765"/>
      <c r="AM103" s="765"/>
      <c r="AN103" s="765"/>
      <c r="AO103" s="765"/>
      <c r="AP103" s="765"/>
      <c r="AQ103" s="765"/>
      <c r="AR103" s="765"/>
      <c r="AS103" s="765"/>
      <c r="AT103" s="74"/>
      <c r="AU103" s="5"/>
      <c r="AV103" s="5"/>
    </row>
    <row r="104" spans="1:48" ht="15" customHeight="1" x14ac:dyDescent="0.15">
      <c r="A104" s="1"/>
      <c r="B104" s="74"/>
      <c r="C104" s="765"/>
      <c r="D104" s="765"/>
      <c r="E104" s="765"/>
      <c r="F104" s="765"/>
      <c r="G104" s="765"/>
      <c r="H104" s="765"/>
      <c r="I104" s="765"/>
      <c r="J104" s="765"/>
      <c r="K104" s="765"/>
      <c r="L104" s="765"/>
      <c r="M104" s="765"/>
      <c r="N104" s="765"/>
      <c r="O104" s="765"/>
      <c r="P104" s="765"/>
      <c r="Q104" s="765"/>
      <c r="R104" s="765"/>
      <c r="S104" s="765"/>
      <c r="T104" s="765"/>
      <c r="U104" s="765"/>
      <c r="V104" s="765"/>
      <c r="W104" s="765"/>
      <c r="X104" s="765"/>
      <c r="Y104" s="765"/>
      <c r="Z104" s="765"/>
      <c r="AA104" s="765"/>
      <c r="AB104" s="765"/>
      <c r="AC104" s="765"/>
      <c r="AD104" s="765"/>
      <c r="AE104" s="765"/>
      <c r="AF104" s="765"/>
      <c r="AG104" s="765"/>
      <c r="AH104" s="765"/>
      <c r="AI104" s="765"/>
      <c r="AJ104" s="765"/>
      <c r="AK104" s="765"/>
      <c r="AL104" s="765"/>
      <c r="AM104" s="765"/>
      <c r="AN104" s="765"/>
      <c r="AO104" s="765"/>
      <c r="AP104" s="765"/>
      <c r="AQ104" s="765"/>
      <c r="AR104" s="765"/>
      <c r="AS104" s="765"/>
      <c r="AT104" s="74"/>
      <c r="AU104" s="5"/>
      <c r="AV104" s="5"/>
    </row>
    <row r="105" spans="1:48" ht="15" customHeight="1" x14ac:dyDescent="0.15">
      <c r="A105" s="1"/>
      <c r="B105" s="74"/>
      <c r="C105" s="755">
        <f>申請書入力シート!B120</f>
        <v>0</v>
      </c>
      <c r="D105" s="756"/>
      <c r="E105" s="756"/>
      <c r="F105" s="756"/>
      <c r="G105" s="756"/>
      <c r="H105" s="756"/>
      <c r="I105" s="756"/>
      <c r="J105" s="756"/>
      <c r="K105" s="756"/>
      <c r="L105" s="756"/>
      <c r="M105" s="756"/>
      <c r="N105" s="756"/>
      <c r="O105" s="756"/>
      <c r="P105" s="756"/>
      <c r="Q105" s="756"/>
      <c r="R105" s="756"/>
      <c r="S105" s="756"/>
      <c r="T105" s="756"/>
      <c r="U105" s="756"/>
      <c r="V105" s="756"/>
      <c r="W105" s="756"/>
      <c r="X105" s="756"/>
      <c r="Y105" s="756"/>
      <c r="Z105" s="756"/>
      <c r="AA105" s="756"/>
      <c r="AB105" s="756"/>
      <c r="AC105" s="756"/>
      <c r="AD105" s="756"/>
      <c r="AE105" s="756"/>
      <c r="AF105" s="756"/>
      <c r="AG105" s="756"/>
      <c r="AH105" s="756"/>
      <c r="AI105" s="756"/>
      <c r="AJ105" s="756"/>
      <c r="AK105" s="756"/>
      <c r="AL105" s="756"/>
      <c r="AM105" s="756"/>
      <c r="AN105" s="756"/>
      <c r="AO105" s="756"/>
      <c r="AP105" s="756"/>
      <c r="AQ105" s="756"/>
      <c r="AR105" s="757"/>
      <c r="AS105" s="74"/>
      <c r="AT105" s="74"/>
      <c r="AU105" s="5"/>
      <c r="AV105" s="5"/>
    </row>
    <row r="106" spans="1:48" ht="15" customHeight="1" x14ac:dyDescent="0.15">
      <c r="A106" s="1"/>
      <c r="B106" s="74"/>
      <c r="C106" s="758"/>
      <c r="D106" s="759"/>
      <c r="E106" s="759"/>
      <c r="F106" s="759"/>
      <c r="G106" s="759"/>
      <c r="H106" s="759"/>
      <c r="I106" s="759"/>
      <c r="J106" s="759"/>
      <c r="K106" s="759"/>
      <c r="L106" s="759"/>
      <c r="M106" s="759"/>
      <c r="N106" s="759"/>
      <c r="O106" s="759"/>
      <c r="P106" s="759"/>
      <c r="Q106" s="759"/>
      <c r="R106" s="759"/>
      <c r="S106" s="759"/>
      <c r="T106" s="759"/>
      <c r="U106" s="759"/>
      <c r="V106" s="759"/>
      <c r="W106" s="759"/>
      <c r="X106" s="759"/>
      <c r="Y106" s="759"/>
      <c r="Z106" s="759"/>
      <c r="AA106" s="759"/>
      <c r="AB106" s="759"/>
      <c r="AC106" s="759"/>
      <c r="AD106" s="759"/>
      <c r="AE106" s="759"/>
      <c r="AF106" s="759"/>
      <c r="AG106" s="759"/>
      <c r="AH106" s="759"/>
      <c r="AI106" s="759"/>
      <c r="AJ106" s="759"/>
      <c r="AK106" s="759"/>
      <c r="AL106" s="759"/>
      <c r="AM106" s="759"/>
      <c r="AN106" s="759"/>
      <c r="AO106" s="759"/>
      <c r="AP106" s="759"/>
      <c r="AQ106" s="759"/>
      <c r="AR106" s="760"/>
      <c r="AS106" s="74"/>
      <c r="AT106" s="74"/>
      <c r="AU106" s="5"/>
      <c r="AV106" s="5"/>
    </row>
    <row r="107" spans="1:48" ht="15" customHeight="1" x14ac:dyDescent="0.15">
      <c r="A107" s="1"/>
      <c r="B107" s="74"/>
      <c r="C107" s="758"/>
      <c r="D107" s="759"/>
      <c r="E107" s="759"/>
      <c r="F107" s="759"/>
      <c r="G107" s="759"/>
      <c r="H107" s="759"/>
      <c r="I107" s="759"/>
      <c r="J107" s="759"/>
      <c r="K107" s="759"/>
      <c r="L107" s="759"/>
      <c r="M107" s="759"/>
      <c r="N107" s="759"/>
      <c r="O107" s="759"/>
      <c r="P107" s="759"/>
      <c r="Q107" s="759"/>
      <c r="R107" s="759"/>
      <c r="S107" s="759"/>
      <c r="T107" s="759"/>
      <c r="U107" s="759"/>
      <c r="V107" s="759"/>
      <c r="W107" s="759"/>
      <c r="X107" s="759"/>
      <c r="Y107" s="759"/>
      <c r="Z107" s="759"/>
      <c r="AA107" s="759"/>
      <c r="AB107" s="759"/>
      <c r="AC107" s="759"/>
      <c r="AD107" s="759"/>
      <c r="AE107" s="759"/>
      <c r="AF107" s="759"/>
      <c r="AG107" s="759"/>
      <c r="AH107" s="759"/>
      <c r="AI107" s="759"/>
      <c r="AJ107" s="759"/>
      <c r="AK107" s="759"/>
      <c r="AL107" s="759"/>
      <c r="AM107" s="759"/>
      <c r="AN107" s="759"/>
      <c r="AO107" s="759"/>
      <c r="AP107" s="759"/>
      <c r="AQ107" s="759"/>
      <c r="AR107" s="760"/>
      <c r="AS107" s="74"/>
      <c r="AT107" s="74"/>
      <c r="AU107" s="5"/>
      <c r="AV107" s="5"/>
    </row>
    <row r="108" spans="1:48" ht="15" customHeight="1" x14ac:dyDescent="0.15">
      <c r="A108" s="1"/>
      <c r="B108" s="74"/>
      <c r="C108" s="758"/>
      <c r="D108" s="759"/>
      <c r="E108" s="759"/>
      <c r="F108" s="759"/>
      <c r="G108" s="759"/>
      <c r="H108" s="759"/>
      <c r="I108" s="759"/>
      <c r="J108" s="759"/>
      <c r="K108" s="759"/>
      <c r="L108" s="759"/>
      <c r="M108" s="759"/>
      <c r="N108" s="759"/>
      <c r="O108" s="759"/>
      <c r="P108" s="759"/>
      <c r="Q108" s="759"/>
      <c r="R108" s="759"/>
      <c r="S108" s="759"/>
      <c r="T108" s="759"/>
      <c r="U108" s="759"/>
      <c r="V108" s="759"/>
      <c r="W108" s="759"/>
      <c r="X108" s="759"/>
      <c r="Y108" s="759"/>
      <c r="Z108" s="759"/>
      <c r="AA108" s="759"/>
      <c r="AB108" s="759"/>
      <c r="AC108" s="759"/>
      <c r="AD108" s="759"/>
      <c r="AE108" s="759"/>
      <c r="AF108" s="759"/>
      <c r="AG108" s="759"/>
      <c r="AH108" s="759"/>
      <c r="AI108" s="759"/>
      <c r="AJ108" s="759"/>
      <c r="AK108" s="759"/>
      <c r="AL108" s="759"/>
      <c r="AM108" s="759"/>
      <c r="AN108" s="759"/>
      <c r="AO108" s="759"/>
      <c r="AP108" s="759"/>
      <c r="AQ108" s="759"/>
      <c r="AR108" s="760"/>
      <c r="AS108" s="74"/>
      <c r="AT108" s="74"/>
      <c r="AU108" s="5"/>
      <c r="AV108" s="5"/>
    </row>
    <row r="109" spans="1:48" ht="15" customHeight="1" x14ac:dyDescent="0.15">
      <c r="A109" s="1"/>
      <c r="B109" s="74"/>
      <c r="C109" s="758"/>
      <c r="D109" s="759"/>
      <c r="E109" s="759"/>
      <c r="F109" s="759"/>
      <c r="G109" s="759"/>
      <c r="H109" s="759"/>
      <c r="I109" s="759"/>
      <c r="J109" s="759"/>
      <c r="K109" s="759"/>
      <c r="L109" s="759"/>
      <c r="M109" s="759"/>
      <c r="N109" s="759"/>
      <c r="O109" s="759"/>
      <c r="P109" s="759"/>
      <c r="Q109" s="759"/>
      <c r="R109" s="759"/>
      <c r="S109" s="759"/>
      <c r="T109" s="759"/>
      <c r="U109" s="759"/>
      <c r="V109" s="759"/>
      <c r="W109" s="759"/>
      <c r="X109" s="759"/>
      <c r="Y109" s="759"/>
      <c r="Z109" s="759"/>
      <c r="AA109" s="759"/>
      <c r="AB109" s="759"/>
      <c r="AC109" s="759"/>
      <c r="AD109" s="759"/>
      <c r="AE109" s="759"/>
      <c r="AF109" s="759"/>
      <c r="AG109" s="759"/>
      <c r="AH109" s="759"/>
      <c r="AI109" s="759"/>
      <c r="AJ109" s="759"/>
      <c r="AK109" s="759"/>
      <c r="AL109" s="759"/>
      <c r="AM109" s="759"/>
      <c r="AN109" s="759"/>
      <c r="AO109" s="759"/>
      <c r="AP109" s="759"/>
      <c r="AQ109" s="759"/>
      <c r="AR109" s="760"/>
      <c r="AS109" s="74"/>
      <c r="AT109" s="74"/>
      <c r="AU109" s="5"/>
      <c r="AV109" s="5"/>
    </row>
    <row r="110" spans="1:48" ht="15" customHeight="1" x14ac:dyDescent="0.15">
      <c r="A110" s="1"/>
      <c r="B110" s="74"/>
      <c r="C110" s="761"/>
      <c r="D110" s="762"/>
      <c r="E110" s="762"/>
      <c r="F110" s="762"/>
      <c r="G110" s="762"/>
      <c r="H110" s="762"/>
      <c r="I110" s="762"/>
      <c r="J110" s="762"/>
      <c r="K110" s="762"/>
      <c r="L110" s="762"/>
      <c r="M110" s="762"/>
      <c r="N110" s="762"/>
      <c r="O110" s="762"/>
      <c r="P110" s="762"/>
      <c r="Q110" s="762"/>
      <c r="R110" s="762"/>
      <c r="S110" s="762"/>
      <c r="T110" s="762"/>
      <c r="U110" s="762"/>
      <c r="V110" s="762"/>
      <c r="W110" s="762"/>
      <c r="X110" s="762"/>
      <c r="Y110" s="762"/>
      <c r="Z110" s="762"/>
      <c r="AA110" s="762"/>
      <c r="AB110" s="762"/>
      <c r="AC110" s="762"/>
      <c r="AD110" s="762"/>
      <c r="AE110" s="762"/>
      <c r="AF110" s="762"/>
      <c r="AG110" s="762"/>
      <c r="AH110" s="762"/>
      <c r="AI110" s="762"/>
      <c r="AJ110" s="762"/>
      <c r="AK110" s="762"/>
      <c r="AL110" s="762"/>
      <c r="AM110" s="762"/>
      <c r="AN110" s="762"/>
      <c r="AO110" s="762"/>
      <c r="AP110" s="762"/>
      <c r="AQ110" s="762"/>
      <c r="AR110" s="763"/>
      <c r="AS110" s="74"/>
      <c r="AT110" s="74"/>
      <c r="AU110" s="5"/>
      <c r="AV110" s="5"/>
    </row>
    <row r="111" spans="1:48" x14ac:dyDescent="0.15">
      <c r="A111" s="1"/>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5"/>
      <c r="AV111" s="5"/>
    </row>
    <row r="112" spans="1:48" x14ac:dyDescent="0.1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row>
    <row r="113" spans="2:48" x14ac:dyDescent="0.1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row>
    <row r="114" spans="2:48" x14ac:dyDescent="0.1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row>
    <row r="115" spans="2:48" x14ac:dyDescent="0.1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row>
    <row r="116" spans="2:48" x14ac:dyDescent="0.1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row>
    <row r="117" spans="2:48" x14ac:dyDescent="0.1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row>
  </sheetData>
  <mergeCells count="176">
    <mergeCell ref="AL27:AS28"/>
    <mergeCell ref="V27:AC28"/>
    <mergeCell ref="AL11:AS11"/>
    <mergeCell ref="AA65:AQ65"/>
    <mergeCell ref="M51:P52"/>
    <mergeCell ref="Q51:T52"/>
    <mergeCell ref="U51:X52"/>
    <mergeCell ref="S65:T65"/>
    <mergeCell ref="M53:P53"/>
    <mergeCell ref="V10:AC11"/>
    <mergeCell ref="AD10:AK11"/>
    <mergeCell ref="V12:AC13"/>
    <mergeCell ref="V14:AC15"/>
    <mergeCell ref="AD12:AK13"/>
    <mergeCell ref="AD14:AK15"/>
    <mergeCell ref="AL12:AS13"/>
    <mergeCell ref="AL14:AS15"/>
    <mergeCell ref="V18:Y19"/>
    <mergeCell ref="Z18:AC19"/>
    <mergeCell ref="AD18:AK19"/>
    <mergeCell ref="V16:AC16"/>
    <mergeCell ref="V17:Y17"/>
    <mergeCell ref="Z17:AC17"/>
    <mergeCell ref="AD25:AK26"/>
    <mergeCell ref="AL25:AS26"/>
    <mergeCell ref="H23:N23"/>
    <mergeCell ref="O23:U24"/>
    <mergeCell ref="V23:AC24"/>
    <mergeCell ref="AD23:AK24"/>
    <mergeCell ref="AL23:AS23"/>
    <mergeCell ref="H24:N24"/>
    <mergeCell ref="C9:G11"/>
    <mergeCell ref="C12:G13"/>
    <mergeCell ref="C14:G15"/>
    <mergeCell ref="C16:G17"/>
    <mergeCell ref="C18:G19"/>
    <mergeCell ref="H10:N10"/>
    <mergeCell ref="H11:N11"/>
    <mergeCell ref="H14:N15"/>
    <mergeCell ref="H16:U17"/>
    <mergeCell ref="O14:U15"/>
    <mergeCell ref="O10:U11"/>
    <mergeCell ref="H12:N13"/>
    <mergeCell ref="O12:U13"/>
    <mergeCell ref="H18:U19"/>
    <mergeCell ref="C22:G24"/>
    <mergeCell ref="AD16:AK17"/>
    <mergeCell ref="AL16:AS17"/>
    <mergeCell ref="B1:AT1"/>
    <mergeCell ref="C41:AR42"/>
    <mergeCell ref="AC46:AF46"/>
    <mergeCell ref="AG46:AJ46"/>
    <mergeCell ref="AK46:AN46"/>
    <mergeCell ref="C6:AS7"/>
    <mergeCell ref="AC44:AN45"/>
    <mergeCell ref="C31:G32"/>
    <mergeCell ref="V31:Y32"/>
    <mergeCell ref="Z31:AC32"/>
    <mergeCell ref="AD31:AK32"/>
    <mergeCell ref="AL31:AS32"/>
    <mergeCell ref="C29:G30"/>
    <mergeCell ref="H29:U30"/>
    <mergeCell ref="V29:AC29"/>
    <mergeCell ref="AD29:AK30"/>
    <mergeCell ref="AL29:AS30"/>
    <mergeCell ref="V30:Y30"/>
    <mergeCell ref="Z30:AC30"/>
    <mergeCell ref="C25:G26"/>
    <mergeCell ref="H25:N26"/>
    <mergeCell ref="O25:U26"/>
    <mergeCell ref="V25:AC26"/>
    <mergeCell ref="AL10:AS10"/>
    <mergeCell ref="AO46:AR46"/>
    <mergeCell ref="AO47:AR48"/>
    <mergeCell ref="AO44:AR44"/>
    <mergeCell ref="AO45:AR45"/>
    <mergeCell ref="U46:X46"/>
    <mergeCell ref="U47:X48"/>
    <mergeCell ref="Y46:AB46"/>
    <mergeCell ref="Y47:AB48"/>
    <mergeCell ref="I44:N45"/>
    <mergeCell ref="I46:N46"/>
    <mergeCell ref="AL18:AS19"/>
    <mergeCell ref="AL24:AS24"/>
    <mergeCell ref="Q54:T54"/>
    <mergeCell ref="U54:X54"/>
    <mergeCell ref="Y54:AB54"/>
    <mergeCell ref="Y53:AB53"/>
    <mergeCell ref="Q55:T55"/>
    <mergeCell ref="AC54:AF54"/>
    <mergeCell ref="C27:G28"/>
    <mergeCell ref="H27:N28"/>
    <mergeCell ref="O27:U28"/>
    <mergeCell ref="H31:U32"/>
    <mergeCell ref="AD27:AK28"/>
    <mergeCell ref="O44:AB45"/>
    <mergeCell ref="O46:T46"/>
    <mergeCell ref="O47:T48"/>
    <mergeCell ref="C36:AT39"/>
    <mergeCell ref="U55:X55"/>
    <mergeCell ref="Y55:AB55"/>
    <mergeCell ref="AC55:AF55"/>
    <mergeCell ref="AG55:AJ55"/>
    <mergeCell ref="AK55:AN55"/>
    <mergeCell ref="Y51:AB52"/>
    <mergeCell ref="B44:H45"/>
    <mergeCell ref="AD66:AR66"/>
    <mergeCell ref="AD67:AR67"/>
    <mergeCell ref="I65:J65"/>
    <mergeCell ref="AK51:AN52"/>
    <mergeCell ref="K65:R65"/>
    <mergeCell ref="AO51:AS52"/>
    <mergeCell ref="I47:N48"/>
    <mergeCell ref="C59:AT59"/>
    <mergeCell ref="AG54:AJ54"/>
    <mergeCell ref="AO55:AS55"/>
    <mergeCell ref="AO56:AS56"/>
    <mergeCell ref="AC47:AF48"/>
    <mergeCell ref="AK47:AN48"/>
    <mergeCell ref="AG47:AJ48"/>
    <mergeCell ref="AK54:AN54"/>
    <mergeCell ref="AO53:AS53"/>
    <mergeCell ref="AO54:AS54"/>
    <mergeCell ref="Q56:T56"/>
    <mergeCell ref="U56:X56"/>
    <mergeCell ref="Y56:AB56"/>
    <mergeCell ref="AC56:AF56"/>
    <mergeCell ref="M54:P54"/>
    <mergeCell ref="R70:S70"/>
    <mergeCell ref="R67:S67"/>
    <mergeCell ref="P69:Q69"/>
    <mergeCell ref="AC51:AF52"/>
    <mergeCell ref="AC82:AI83"/>
    <mergeCell ref="M55:P55"/>
    <mergeCell ref="M56:P56"/>
    <mergeCell ref="Q53:T53"/>
    <mergeCell ref="C60:AS61"/>
    <mergeCell ref="N82:S83"/>
    <mergeCell ref="T82:AB83"/>
    <mergeCell ref="AG51:AJ52"/>
    <mergeCell ref="B56:H56"/>
    <mergeCell ref="B51:L52"/>
    <mergeCell ref="P66:Q66"/>
    <mergeCell ref="AJ82:AP83"/>
    <mergeCell ref="AD70:AR70"/>
    <mergeCell ref="G73:K73"/>
    <mergeCell ref="AG56:AJ56"/>
    <mergeCell ref="AK56:AN56"/>
    <mergeCell ref="U53:X53"/>
    <mergeCell ref="AC53:AF53"/>
    <mergeCell ref="AG53:AJ53"/>
    <mergeCell ref="AK53:AN53"/>
    <mergeCell ref="AI96:AN96"/>
    <mergeCell ref="AD69:AR69"/>
    <mergeCell ref="C105:AR110"/>
    <mergeCell ref="AI93:AN93"/>
    <mergeCell ref="C100:AS102"/>
    <mergeCell ref="C103:AS104"/>
    <mergeCell ref="AC84:AI85"/>
    <mergeCell ref="AJ84:AP85"/>
    <mergeCell ref="C87:AS89"/>
    <mergeCell ref="C76:AS77"/>
    <mergeCell ref="C78:AS79"/>
    <mergeCell ref="C81:J81"/>
    <mergeCell ref="K81:M81"/>
    <mergeCell ref="N81:S81"/>
    <mergeCell ref="T81:AB81"/>
    <mergeCell ref="AC81:AI81"/>
    <mergeCell ref="AJ81:AP81"/>
    <mergeCell ref="C82:J83"/>
    <mergeCell ref="K82:M83"/>
    <mergeCell ref="C84:J85"/>
    <mergeCell ref="K84:M85"/>
    <mergeCell ref="N84:S85"/>
    <mergeCell ref="T84:AB85"/>
    <mergeCell ref="D71:AS72"/>
  </mergeCells>
  <phoneticPr fontId="1"/>
  <pageMargins left="0.59055118110236227" right="0.59055118110236227" top="0.78740157480314965" bottom="0.39370078740157483" header="0.31496062992125984" footer="0.31496062992125984"/>
  <pageSetup paperSize="9" scale="91" orientation="portrait" r:id="rId1"/>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I43"/>
  <sheetViews>
    <sheetView showZeros="0" view="pageBreakPreview" zoomScaleNormal="100" zoomScaleSheetLayoutView="100" workbookViewId="0">
      <selection activeCell="C8" sqref="C8"/>
    </sheetView>
  </sheetViews>
  <sheetFormatPr defaultRowHeight="13.5" x14ac:dyDescent="0.15"/>
  <cols>
    <col min="1" max="1" width="3.625" style="260" customWidth="1"/>
    <col min="2" max="2" width="10.625" style="260" customWidth="1"/>
    <col min="3" max="3" width="15.625" style="260" customWidth="1"/>
    <col min="4" max="4" width="12.625" style="261" customWidth="1"/>
    <col min="5" max="5" width="8.625" style="260" customWidth="1"/>
    <col min="6" max="6" width="10.625" style="260" customWidth="1"/>
    <col min="7" max="7" width="11.625" style="260" customWidth="1"/>
    <col min="8" max="9" width="12.625" style="260" customWidth="1"/>
    <col min="10" max="16384" width="9" style="260"/>
  </cols>
  <sheetData>
    <row r="1" spans="1:9" ht="18" customHeight="1" x14ac:dyDescent="0.15">
      <c r="B1" s="912" t="s">
        <v>400</v>
      </c>
      <c r="C1" s="912"/>
      <c r="D1" s="912"/>
      <c r="E1" s="912"/>
      <c r="F1" s="912"/>
      <c r="G1" s="912"/>
      <c r="H1" s="912"/>
      <c r="I1" s="912"/>
    </row>
    <row r="2" spans="1:9" ht="18" customHeight="1" x14ac:dyDescent="0.15">
      <c r="B2" s="913" t="s">
        <v>401</v>
      </c>
      <c r="C2" s="913"/>
      <c r="D2" s="913"/>
      <c r="E2" s="913"/>
      <c r="F2" s="913"/>
      <c r="G2" s="913"/>
      <c r="H2" s="913"/>
      <c r="I2" s="913"/>
    </row>
    <row r="3" spans="1:9" ht="21" customHeight="1" x14ac:dyDescent="0.15"/>
    <row r="4" spans="1:9" ht="21" customHeight="1" x14ac:dyDescent="0.15">
      <c r="H4" s="907" t="str">
        <f>IF(申請書入力シート!H3="","令和 　　年 　　月 　　日",申請書入力シート!H3)</f>
        <v>令和 　　年 　　月 　　日</v>
      </c>
      <c r="I4" s="907"/>
    </row>
    <row r="5" spans="1:9" ht="21" customHeight="1" x14ac:dyDescent="0.15">
      <c r="A5" s="347"/>
      <c r="B5" s="347"/>
      <c r="C5" s="347"/>
      <c r="D5" s="348"/>
      <c r="E5" s="347"/>
      <c r="F5" s="347"/>
      <c r="G5" s="347"/>
      <c r="H5" s="347"/>
      <c r="I5" s="347"/>
    </row>
    <row r="6" spans="1:9" s="262" customFormat="1" ht="18" customHeight="1" x14ac:dyDescent="0.15">
      <c r="A6" s="349"/>
      <c r="B6" s="349" t="s">
        <v>241</v>
      </c>
      <c r="C6" s="349"/>
      <c r="D6" s="350"/>
      <c r="E6" s="349"/>
      <c r="F6" s="349"/>
      <c r="G6" s="349"/>
      <c r="H6" s="349"/>
      <c r="I6" s="349"/>
    </row>
    <row r="7" spans="1:9" s="262" customFormat="1" ht="18" customHeight="1" x14ac:dyDescent="0.15">
      <c r="A7" s="349"/>
      <c r="B7" s="349"/>
      <c r="C7" s="263" t="s">
        <v>477</v>
      </c>
      <c r="D7" s="350"/>
      <c r="E7" s="349"/>
      <c r="F7" s="349"/>
      <c r="G7" s="349"/>
      <c r="H7" s="349"/>
      <c r="I7" s="349"/>
    </row>
    <row r="8" spans="1:9" ht="30" customHeight="1" x14ac:dyDescent="0.15">
      <c r="A8" s="347"/>
      <c r="B8" s="347"/>
      <c r="C8" s="347"/>
      <c r="D8" s="348"/>
      <c r="E8" s="347"/>
      <c r="F8" s="347"/>
      <c r="G8" s="347"/>
      <c r="H8" s="347"/>
      <c r="I8" s="347"/>
    </row>
    <row r="9" spans="1:9" ht="21" customHeight="1" x14ac:dyDescent="0.15">
      <c r="A9" s="347"/>
      <c r="B9" s="347"/>
      <c r="C9" s="347"/>
      <c r="D9" s="264" t="str">
        <f>'申請書（両面1部）'!A7</f>
        <v>＜賃貸人＞</v>
      </c>
      <c r="E9" s="264" t="s">
        <v>3</v>
      </c>
      <c r="F9" s="265">
        <f>申請書入力シート!AA6</f>
        <v>0</v>
      </c>
      <c r="G9" s="265"/>
      <c r="H9" s="347"/>
      <c r="I9" s="347"/>
    </row>
    <row r="10" spans="1:9" ht="24" customHeight="1" x14ac:dyDescent="0.15">
      <c r="A10" s="347"/>
      <c r="B10" s="347"/>
      <c r="C10" s="347"/>
      <c r="D10" s="264"/>
      <c r="E10" s="264"/>
      <c r="F10" s="265" t="str">
        <f>'申請書（両面1部）'!B9</f>
        <v/>
      </c>
      <c r="G10" s="265"/>
      <c r="H10" s="347"/>
      <c r="I10" s="347"/>
    </row>
    <row r="11" spans="1:9" ht="21" customHeight="1" x14ac:dyDescent="0.15">
      <c r="A11" s="347"/>
      <c r="B11" s="347"/>
      <c r="C11" s="347"/>
      <c r="D11" s="264"/>
      <c r="E11" s="264" t="s">
        <v>4</v>
      </c>
      <c r="F11" s="265"/>
      <c r="G11" s="265"/>
      <c r="H11" s="347"/>
      <c r="I11" s="351"/>
    </row>
    <row r="12" spans="1:9" ht="21" customHeight="1" x14ac:dyDescent="0.15">
      <c r="A12" s="347"/>
      <c r="B12" s="347"/>
      <c r="C12" s="347"/>
      <c r="D12" s="264"/>
      <c r="E12" s="264"/>
      <c r="F12" s="265"/>
      <c r="G12" s="265"/>
      <c r="H12" s="351"/>
      <c r="I12" s="347"/>
    </row>
    <row r="13" spans="1:9" ht="21" customHeight="1" x14ac:dyDescent="0.15">
      <c r="A13" s="347"/>
      <c r="B13" s="347"/>
      <c r="C13" s="347"/>
      <c r="D13" s="264" t="str">
        <f>'申請書（両面1部）'!I7</f>
        <v>＜賃借人＞</v>
      </c>
      <c r="E13" s="264" t="s">
        <v>3</v>
      </c>
      <c r="F13" s="265">
        <f>申請書入力シート!AA7</f>
        <v>0</v>
      </c>
      <c r="G13" s="265"/>
      <c r="H13" s="347"/>
      <c r="I13" s="347"/>
    </row>
    <row r="14" spans="1:9" ht="21" customHeight="1" x14ac:dyDescent="0.15">
      <c r="A14" s="347"/>
      <c r="B14" s="347"/>
      <c r="C14" s="347"/>
      <c r="D14" s="264"/>
      <c r="E14" s="264"/>
      <c r="F14" s="265"/>
      <c r="G14" s="265"/>
      <c r="H14" s="347"/>
      <c r="I14" s="347"/>
    </row>
    <row r="15" spans="1:9" ht="21" customHeight="1" x14ac:dyDescent="0.15">
      <c r="A15" s="347"/>
      <c r="B15" s="347"/>
      <c r="C15" s="347"/>
      <c r="D15" s="264"/>
      <c r="E15" s="264" t="s">
        <v>4</v>
      </c>
      <c r="F15" s="265"/>
      <c r="G15" s="265"/>
      <c r="H15" s="347"/>
      <c r="I15" s="351"/>
    </row>
    <row r="16" spans="1:9" ht="21" customHeight="1" x14ac:dyDescent="0.15">
      <c r="A16" s="347"/>
      <c r="B16" s="347"/>
      <c r="C16" s="347"/>
      <c r="D16" s="264"/>
      <c r="E16" s="264"/>
      <c r="F16" s="265"/>
      <c r="G16" s="265"/>
      <c r="H16" s="351"/>
      <c r="I16" s="347"/>
    </row>
    <row r="17" spans="1:9" ht="15" customHeight="1" x14ac:dyDescent="0.15">
      <c r="A17" s="347"/>
      <c r="B17" s="347"/>
      <c r="C17" s="347"/>
      <c r="D17" s="348"/>
      <c r="E17" s="347"/>
      <c r="F17" s="347"/>
      <c r="G17" s="347"/>
      <c r="H17" s="347"/>
      <c r="I17" s="347"/>
    </row>
    <row r="18" spans="1:9" ht="18" customHeight="1" x14ac:dyDescent="0.15">
      <c r="A18" s="347"/>
      <c r="B18" s="917" t="s">
        <v>385</v>
      </c>
      <c r="C18" s="917"/>
      <c r="D18" s="917"/>
      <c r="E18" s="917"/>
      <c r="F18" s="917"/>
      <c r="G18" s="917"/>
      <c r="H18" s="917"/>
      <c r="I18" s="917"/>
    </row>
    <row r="19" spans="1:9" ht="18" customHeight="1" x14ac:dyDescent="0.15">
      <c r="A19" s="347"/>
      <c r="B19" s="917"/>
      <c r="C19" s="917"/>
      <c r="D19" s="917"/>
      <c r="E19" s="917"/>
      <c r="F19" s="917"/>
      <c r="G19" s="917"/>
      <c r="H19" s="917"/>
      <c r="I19" s="917"/>
    </row>
    <row r="20" spans="1:9" ht="18" customHeight="1" x14ac:dyDescent="0.15">
      <c r="A20" s="347"/>
      <c r="B20" s="917"/>
      <c r="C20" s="917"/>
      <c r="D20" s="917"/>
      <c r="E20" s="917"/>
      <c r="F20" s="917"/>
      <c r="G20" s="917"/>
      <c r="H20" s="917"/>
      <c r="I20" s="917"/>
    </row>
    <row r="21" spans="1:9" ht="18" customHeight="1" x14ac:dyDescent="0.15">
      <c r="A21" s="347"/>
      <c r="B21" s="917"/>
      <c r="C21" s="917"/>
      <c r="D21" s="917"/>
      <c r="E21" s="917"/>
      <c r="F21" s="917"/>
      <c r="G21" s="917"/>
      <c r="H21" s="917"/>
      <c r="I21" s="917"/>
    </row>
    <row r="22" spans="1:9" ht="15" customHeight="1" x14ac:dyDescent="0.15">
      <c r="A22" s="347"/>
      <c r="B22" s="347"/>
      <c r="C22" s="347"/>
      <c r="D22" s="348"/>
      <c r="E22" s="347"/>
      <c r="F22" s="347"/>
      <c r="G22" s="347"/>
      <c r="H22" s="347"/>
      <c r="I22" s="347"/>
    </row>
    <row r="23" spans="1:9" ht="15" customHeight="1" x14ac:dyDescent="0.15">
      <c r="A23" s="908" t="s">
        <v>327</v>
      </c>
      <c r="B23" s="908"/>
      <c r="C23" s="908"/>
      <c r="D23" s="908"/>
      <c r="E23" s="908"/>
      <c r="F23" s="908"/>
      <c r="G23" s="908"/>
      <c r="H23" s="908"/>
      <c r="I23" s="908"/>
    </row>
    <row r="24" spans="1:9" ht="15" customHeight="1" x14ac:dyDescent="0.15">
      <c r="A24" s="347"/>
      <c r="B24" s="347"/>
      <c r="C24" s="347"/>
      <c r="D24" s="348"/>
      <c r="E24" s="347"/>
      <c r="F24" s="347"/>
      <c r="G24" s="347"/>
      <c r="H24" s="347"/>
      <c r="I24" s="347"/>
    </row>
    <row r="25" spans="1:9" ht="24" customHeight="1" x14ac:dyDescent="0.15">
      <c r="A25" s="347"/>
      <c r="B25" s="352" t="s">
        <v>381</v>
      </c>
      <c r="C25" s="347"/>
      <c r="D25" s="348"/>
      <c r="E25" s="347"/>
      <c r="F25" s="353"/>
      <c r="G25" s="347"/>
      <c r="H25" s="347"/>
      <c r="I25" s="347"/>
    </row>
    <row r="26" spans="1:9" ht="24" customHeight="1" x14ac:dyDescent="0.15">
      <c r="A26" s="347"/>
      <c r="B26" s="355" t="s">
        <v>328</v>
      </c>
      <c r="C26" s="914" t="s">
        <v>290</v>
      </c>
      <c r="D26" s="915"/>
      <c r="E26" s="916"/>
      <c r="F26" s="355" t="s">
        <v>329</v>
      </c>
      <c r="G26" s="355" t="s">
        <v>102</v>
      </c>
      <c r="H26" s="914" t="s">
        <v>330</v>
      </c>
      <c r="I26" s="918"/>
    </row>
    <row r="27" spans="1:9" ht="24" customHeight="1" x14ac:dyDescent="0.15">
      <c r="A27" s="347"/>
      <c r="B27" s="355" t="s">
        <v>331</v>
      </c>
      <c r="C27" s="909" t="str">
        <f>IF(申請書入力シート!H20="","字"&amp;申請書入力シート!B20&amp;申請書入力シート!N20,申請書入力シート!B20&amp;"字"&amp;申請書入力シート!H20&amp;申請書入力シート!N20)</f>
        <v>字</v>
      </c>
      <c r="D27" s="910"/>
      <c r="E27" s="911"/>
      <c r="F27" s="356">
        <f>'申請書（両面1部）'!E26</f>
        <v>0</v>
      </c>
      <c r="G27" s="357">
        <f>申請書入力シート!W20</f>
        <v>0</v>
      </c>
      <c r="H27" s="905"/>
      <c r="I27" s="906"/>
    </row>
    <row r="28" spans="1:9" ht="24" customHeight="1" x14ac:dyDescent="0.15">
      <c r="A28" s="347"/>
      <c r="B28" s="355" t="str">
        <f t="shared" ref="B28:B42" si="0">IF(G27&gt;0,IF(G28&gt;0,B27,"以下余白"),"")</f>
        <v/>
      </c>
      <c r="C28" s="909" t="str">
        <f>IF(申請書入力シート!W21&gt;0,IF(申請書入力シート!H21="","字"&amp;申請書入力シート!B21&amp;申請書入力シート!N21,申請書入力シート!B21&amp;"字"&amp;申請書入力シート!H21&amp;申請書入力シート!N21),"")</f>
        <v/>
      </c>
      <c r="D28" s="910"/>
      <c r="E28" s="911"/>
      <c r="F28" s="356" t="str">
        <f>'申請書（両面1部）'!E27</f>
        <v/>
      </c>
      <c r="G28" s="357">
        <f>申請書入力シート!W21</f>
        <v>0</v>
      </c>
      <c r="H28" s="905"/>
      <c r="I28" s="906"/>
    </row>
    <row r="29" spans="1:9" ht="24" customHeight="1" x14ac:dyDescent="0.15">
      <c r="A29" s="347"/>
      <c r="B29" s="355" t="str">
        <f>IF(G28&gt;0,IF(G29&gt;0,B28,"以下余白"),"")</f>
        <v/>
      </c>
      <c r="C29" s="909" t="str">
        <f>IF(申請書入力シート!W22&gt;0,IF(申請書入力シート!H22="","字"&amp;申請書入力シート!B22&amp;申請書入力シート!N22,申請書入力シート!B22&amp;"字"&amp;申請書入力シート!H22&amp;申請書入力シート!N22),"")</f>
        <v/>
      </c>
      <c r="D29" s="910"/>
      <c r="E29" s="911"/>
      <c r="F29" s="356" t="str">
        <f>'申請書（両面1部）'!E28</f>
        <v/>
      </c>
      <c r="G29" s="357">
        <f>申請書入力シート!W22</f>
        <v>0</v>
      </c>
      <c r="H29" s="905"/>
      <c r="I29" s="906"/>
    </row>
    <row r="30" spans="1:9" ht="24" customHeight="1" x14ac:dyDescent="0.15">
      <c r="A30" s="347"/>
      <c r="B30" s="355" t="str">
        <f t="shared" si="0"/>
        <v/>
      </c>
      <c r="C30" s="909" t="str">
        <f>IF(申請書入力シート!W23&gt;0,IF(申請書入力シート!H23="","字"&amp;申請書入力シート!B23&amp;申請書入力シート!N23,申請書入力シート!B23&amp;"字"&amp;申請書入力シート!H23&amp;申請書入力シート!N23),"")</f>
        <v/>
      </c>
      <c r="D30" s="910"/>
      <c r="E30" s="911"/>
      <c r="F30" s="356" t="str">
        <f>'申請書（両面1部）'!E29</f>
        <v/>
      </c>
      <c r="G30" s="357">
        <f>申請書入力シート!W23</f>
        <v>0</v>
      </c>
      <c r="H30" s="905"/>
      <c r="I30" s="906"/>
    </row>
    <row r="31" spans="1:9" ht="24" customHeight="1" x14ac:dyDescent="0.15">
      <c r="A31" s="347"/>
      <c r="B31" s="355" t="str">
        <f t="shared" si="0"/>
        <v/>
      </c>
      <c r="C31" s="909" t="str">
        <f>IF(申請書入力シート!W24&gt;0,IF(申請書入力シート!H24="","字"&amp;申請書入力シート!B24&amp;申請書入力シート!N24,申請書入力シート!B24&amp;"字"&amp;申請書入力シート!H24&amp;申請書入力シート!N24),"")</f>
        <v/>
      </c>
      <c r="D31" s="910"/>
      <c r="E31" s="911"/>
      <c r="F31" s="356" t="str">
        <f>'申請書（両面1部）'!E30</f>
        <v/>
      </c>
      <c r="G31" s="357">
        <f>申請書入力シート!W24</f>
        <v>0</v>
      </c>
      <c r="H31" s="905"/>
      <c r="I31" s="906"/>
    </row>
    <row r="32" spans="1:9" ht="24" customHeight="1" x14ac:dyDescent="0.15">
      <c r="A32" s="347"/>
      <c r="B32" s="355" t="str">
        <f t="shared" si="0"/>
        <v/>
      </c>
      <c r="C32" s="909" t="str">
        <f>IF(申請書入力シート!W25&gt;0,IF(申請書入力シート!H25="","字"&amp;申請書入力シート!B25&amp;申請書入力シート!N25,申請書入力シート!B25&amp;"字"&amp;申請書入力シート!H25&amp;申請書入力シート!N25),"")</f>
        <v/>
      </c>
      <c r="D32" s="910"/>
      <c r="E32" s="911"/>
      <c r="F32" s="356" t="str">
        <f>'申請書（両面1部）'!E31</f>
        <v/>
      </c>
      <c r="G32" s="357">
        <f>申請書入力シート!W25</f>
        <v>0</v>
      </c>
      <c r="H32" s="905"/>
      <c r="I32" s="906"/>
    </row>
    <row r="33" spans="1:9" ht="24" customHeight="1" x14ac:dyDescent="0.15">
      <c r="A33" s="347"/>
      <c r="B33" s="355" t="str">
        <f t="shared" si="0"/>
        <v/>
      </c>
      <c r="C33" s="909" t="str">
        <f>IF(申請書入力シート!W26&gt;0,IF(申請書入力シート!H26="","字"&amp;申請書入力シート!B26&amp;申請書入力シート!N26,申請書入力シート!B26&amp;"字"&amp;申請書入力シート!H26&amp;申請書入力シート!N26),"")</f>
        <v/>
      </c>
      <c r="D33" s="910"/>
      <c r="E33" s="911"/>
      <c r="F33" s="356" t="str">
        <f>'申請書（両面1部）'!E32</f>
        <v/>
      </c>
      <c r="G33" s="357">
        <f>申請書入力シート!W26</f>
        <v>0</v>
      </c>
      <c r="H33" s="905"/>
      <c r="I33" s="906"/>
    </row>
    <row r="34" spans="1:9" ht="24" customHeight="1" x14ac:dyDescent="0.15">
      <c r="A34" s="347"/>
      <c r="B34" s="355" t="str">
        <f t="shared" si="0"/>
        <v/>
      </c>
      <c r="C34" s="909" t="str">
        <f>IF(申請書入力シート!W27&gt;0,IF(申請書入力シート!H27="","字"&amp;申請書入力シート!B27&amp;申請書入力シート!N27,申請書入力シート!B27&amp;"字"&amp;申請書入力シート!H27&amp;申請書入力シート!N27),"")</f>
        <v/>
      </c>
      <c r="D34" s="910"/>
      <c r="E34" s="911"/>
      <c r="F34" s="356" t="str">
        <f>'申請書（両面1部）'!E33</f>
        <v/>
      </c>
      <c r="G34" s="357">
        <f>申請書入力シート!W27</f>
        <v>0</v>
      </c>
      <c r="H34" s="905"/>
      <c r="I34" s="906"/>
    </row>
    <row r="35" spans="1:9" ht="24" customHeight="1" x14ac:dyDescent="0.15">
      <c r="A35" s="347"/>
      <c r="B35" s="355" t="str">
        <f t="shared" si="0"/>
        <v/>
      </c>
      <c r="C35" s="909" t="str">
        <f>IF(申請書入力シート!W28&gt;0,IF(申請書入力シート!H28="","字"&amp;申請書入力シート!B28&amp;申請書入力シート!N28,申請書入力シート!B28&amp;"字"&amp;申請書入力シート!H28&amp;申請書入力シート!N28),"")</f>
        <v/>
      </c>
      <c r="D35" s="910"/>
      <c r="E35" s="911"/>
      <c r="F35" s="356" t="str">
        <f>'申請書（両面1部）'!E34</f>
        <v/>
      </c>
      <c r="G35" s="357">
        <f>申請書入力シート!W28</f>
        <v>0</v>
      </c>
      <c r="H35" s="905"/>
      <c r="I35" s="906"/>
    </row>
    <row r="36" spans="1:9" ht="24" customHeight="1" x14ac:dyDescent="0.15">
      <c r="A36" s="347"/>
      <c r="B36" s="355" t="str">
        <f t="shared" si="0"/>
        <v/>
      </c>
      <c r="C36" s="909" t="str">
        <f>IF(申請書入力シート!W29&gt;0,IF(申請書入力シート!H29="","字"&amp;申請書入力シート!B29&amp;申請書入力シート!N29,申請書入力シート!B29&amp;"字"&amp;申請書入力シート!H29&amp;申請書入力シート!N29),"")</f>
        <v/>
      </c>
      <c r="D36" s="910"/>
      <c r="E36" s="911"/>
      <c r="F36" s="356" t="str">
        <f>'申請書（両面1部）'!E35</f>
        <v/>
      </c>
      <c r="G36" s="357">
        <f>申請書入力シート!W29</f>
        <v>0</v>
      </c>
      <c r="H36" s="905"/>
      <c r="I36" s="906"/>
    </row>
    <row r="37" spans="1:9" ht="24" customHeight="1" x14ac:dyDescent="0.15">
      <c r="A37" s="347"/>
      <c r="B37" s="355" t="str">
        <f t="shared" si="0"/>
        <v/>
      </c>
      <c r="C37" s="909" t="str">
        <f>IF(申請書入力シート!W30&gt;0,IF(申請書入力シート!H30="","字"&amp;申請書入力シート!B30&amp;申請書入力シート!N30,申請書入力シート!B30&amp;"字"&amp;申請書入力シート!H30&amp;申請書入力シート!N30),"")</f>
        <v/>
      </c>
      <c r="D37" s="910"/>
      <c r="E37" s="911"/>
      <c r="F37" s="356" t="str">
        <f>'申請書（両面1部）'!E36</f>
        <v/>
      </c>
      <c r="G37" s="357">
        <f>申請書入力シート!W30</f>
        <v>0</v>
      </c>
      <c r="H37" s="905"/>
      <c r="I37" s="906"/>
    </row>
    <row r="38" spans="1:9" ht="24" customHeight="1" x14ac:dyDescent="0.15">
      <c r="A38" s="347"/>
      <c r="B38" s="355" t="str">
        <f t="shared" si="0"/>
        <v/>
      </c>
      <c r="C38" s="909" t="str">
        <f>IF(申請書入力シート!W31&gt;0,IF(申請書入力シート!H31="","字"&amp;申請書入力シート!B31&amp;申請書入力シート!N31,申請書入力シート!B31&amp;"字"&amp;申請書入力シート!H31&amp;申請書入力シート!N31),"")</f>
        <v/>
      </c>
      <c r="D38" s="910"/>
      <c r="E38" s="911"/>
      <c r="F38" s="356" t="str">
        <f>'申請書（両面1部）'!E37</f>
        <v/>
      </c>
      <c r="G38" s="357">
        <f>申請書入力シート!W31</f>
        <v>0</v>
      </c>
      <c r="H38" s="905"/>
      <c r="I38" s="906"/>
    </row>
    <row r="39" spans="1:9" ht="24" customHeight="1" x14ac:dyDescent="0.15">
      <c r="A39" s="347"/>
      <c r="B39" s="355" t="str">
        <f t="shared" si="0"/>
        <v/>
      </c>
      <c r="C39" s="909" t="str">
        <f>IF(申請書入力シート!W32&gt;0,IF(申請書入力シート!H32="","字"&amp;申請書入力シート!B32&amp;申請書入力シート!N32,申請書入力シート!B32&amp;"字"&amp;申請書入力シート!H32&amp;申請書入力シート!N32),"")</f>
        <v/>
      </c>
      <c r="D39" s="910"/>
      <c r="E39" s="911"/>
      <c r="F39" s="356" t="str">
        <f>'申請書（両面1部）'!E38</f>
        <v/>
      </c>
      <c r="G39" s="357">
        <f>申請書入力シート!W32</f>
        <v>0</v>
      </c>
      <c r="H39" s="905"/>
      <c r="I39" s="906"/>
    </row>
    <row r="40" spans="1:9" ht="24" customHeight="1" x14ac:dyDescent="0.15">
      <c r="A40" s="347"/>
      <c r="B40" s="355" t="str">
        <f t="shared" si="0"/>
        <v/>
      </c>
      <c r="C40" s="909" t="str">
        <f>IF(申請書入力シート!W33&gt;0,IF(申請書入力シート!H33="","字"&amp;申請書入力シート!B33&amp;申請書入力シート!N33,申請書入力シート!B33&amp;"字"&amp;申請書入力シート!H33&amp;申請書入力シート!N33),"")</f>
        <v/>
      </c>
      <c r="D40" s="910"/>
      <c r="E40" s="911"/>
      <c r="F40" s="356" t="str">
        <f>'申請書（両面1部）'!E39</f>
        <v/>
      </c>
      <c r="G40" s="357">
        <f>申請書入力シート!W33</f>
        <v>0</v>
      </c>
      <c r="H40" s="905"/>
      <c r="I40" s="906"/>
    </row>
    <row r="41" spans="1:9" ht="24" customHeight="1" x14ac:dyDescent="0.15">
      <c r="A41" s="347"/>
      <c r="B41" s="355" t="str">
        <f t="shared" si="0"/>
        <v/>
      </c>
      <c r="C41" s="909" t="str">
        <f>IF(申請書入力シート!W34&gt;0,IF(申請書入力シート!H34="","字"&amp;申請書入力シート!B34&amp;申請書入力シート!N34,申請書入力シート!B34&amp;"字"&amp;申請書入力シート!H34&amp;申請書入力シート!N34),"")</f>
        <v/>
      </c>
      <c r="D41" s="910"/>
      <c r="E41" s="911"/>
      <c r="F41" s="356" t="str">
        <f>'申請書（両面1部）'!E40</f>
        <v/>
      </c>
      <c r="G41" s="357">
        <f>申請書入力シート!W34</f>
        <v>0</v>
      </c>
      <c r="H41" s="905"/>
      <c r="I41" s="906"/>
    </row>
    <row r="42" spans="1:9" ht="24" customHeight="1" x14ac:dyDescent="0.15">
      <c r="A42" s="347"/>
      <c r="B42" s="355" t="str">
        <f t="shared" si="0"/>
        <v/>
      </c>
      <c r="C42" s="909" t="str">
        <f>IF(申請書入力シート!W35&gt;0,IF(申請書入力シート!H35="","字"&amp;申請書入力シート!B35&amp;申請書入力シート!N35,申請書入力シート!B35&amp;"字"&amp;申請書入力シート!H35&amp;申請書入力シート!N35),"")</f>
        <v/>
      </c>
      <c r="D42" s="910"/>
      <c r="E42" s="911"/>
      <c r="F42" s="356" t="str">
        <f>'申請書（両面1部）'!E41</f>
        <v/>
      </c>
      <c r="G42" s="357">
        <f>申請書入力シート!W35</f>
        <v>0</v>
      </c>
      <c r="H42" s="905"/>
      <c r="I42" s="906"/>
    </row>
    <row r="43" spans="1:9" ht="15" customHeight="1" x14ac:dyDescent="0.15">
      <c r="B43" s="266"/>
      <c r="C43" s="266"/>
      <c r="D43" s="267"/>
      <c r="E43" s="266"/>
      <c r="F43" s="266"/>
      <c r="G43" s="266"/>
      <c r="H43" s="266"/>
    </row>
  </sheetData>
  <mergeCells count="39">
    <mergeCell ref="B1:I1"/>
    <mergeCell ref="B2:I2"/>
    <mergeCell ref="C33:E33"/>
    <mergeCell ref="C26:E26"/>
    <mergeCell ref="C27:E27"/>
    <mergeCell ref="C28:E28"/>
    <mergeCell ref="C29:E29"/>
    <mergeCell ref="C30:E30"/>
    <mergeCell ref="C31:E31"/>
    <mergeCell ref="C32:E32"/>
    <mergeCell ref="B18:I21"/>
    <mergeCell ref="H26:I26"/>
    <mergeCell ref="H27:I27"/>
    <mergeCell ref="H28:I28"/>
    <mergeCell ref="H29:I29"/>
    <mergeCell ref="C41:E41"/>
    <mergeCell ref="C42:E42"/>
    <mergeCell ref="C34:E34"/>
    <mergeCell ref="C35:E35"/>
    <mergeCell ref="C36:E36"/>
    <mergeCell ref="C37:E37"/>
    <mergeCell ref="C38:E38"/>
    <mergeCell ref="C39:E39"/>
    <mergeCell ref="H40:I40"/>
    <mergeCell ref="H41:I41"/>
    <mergeCell ref="H42:I42"/>
    <mergeCell ref="H4:I4"/>
    <mergeCell ref="H35:I35"/>
    <mergeCell ref="H36:I36"/>
    <mergeCell ref="H37:I37"/>
    <mergeCell ref="H38:I38"/>
    <mergeCell ref="H39:I39"/>
    <mergeCell ref="H30:I30"/>
    <mergeCell ref="H31:I31"/>
    <mergeCell ref="H32:I32"/>
    <mergeCell ref="H33:I33"/>
    <mergeCell ref="H34:I34"/>
    <mergeCell ref="A23:I23"/>
    <mergeCell ref="C40:E40"/>
  </mergeCells>
  <phoneticPr fontId="1"/>
  <pageMargins left="0.78740157480314965" right="0.39370078740157483" top="0.78740157480314965" bottom="0.39370078740157483" header="0.31496062992125984"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G32"/>
  <sheetViews>
    <sheetView view="pageBreakPreview" zoomScaleNormal="130" zoomScaleSheetLayoutView="100" workbookViewId="0">
      <selection activeCell="F29" sqref="F29"/>
    </sheetView>
  </sheetViews>
  <sheetFormatPr defaultColWidth="12.75" defaultRowHeight="22.35" customHeight="1" x14ac:dyDescent="0.15"/>
  <cols>
    <col min="1" max="1" width="2.625" style="312" customWidth="1"/>
    <col min="2" max="2" width="10.625" style="312" customWidth="1"/>
    <col min="3" max="4" width="12.625" style="312" customWidth="1"/>
    <col min="5" max="5" width="20.625" style="312" customWidth="1"/>
    <col min="6" max="6" width="17.625" style="312" customWidth="1"/>
    <col min="7" max="7" width="14.625" style="312" customWidth="1"/>
    <col min="8" max="260" width="12.75" style="312"/>
    <col min="261" max="261" width="21.25" style="312" customWidth="1"/>
    <col min="262" max="262" width="17.625" style="312" customWidth="1"/>
    <col min="263" max="263" width="16.875" style="312" customWidth="1"/>
    <col min="264" max="516" width="12.75" style="312"/>
    <col min="517" max="517" width="21.25" style="312" customWidth="1"/>
    <col min="518" max="518" width="17.625" style="312" customWidth="1"/>
    <col min="519" max="519" width="16.875" style="312" customWidth="1"/>
    <col min="520" max="772" width="12.75" style="312"/>
    <col min="773" max="773" width="21.25" style="312" customWidth="1"/>
    <col min="774" max="774" width="17.625" style="312" customWidth="1"/>
    <col min="775" max="775" width="16.875" style="312" customWidth="1"/>
    <col min="776" max="1028" width="12.75" style="312"/>
    <col min="1029" max="1029" width="21.25" style="312" customWidth="1"/>
    <col min="1030" max="1030" width="17.625" style="312" customWidth="1"/>
    <col min="1031" max="1031" width="16.875" style="312" customWidth="1"/>
    <col min="1032" max="1284" width="12.75" style="312"/>
    <col min="1285" max="1285" width="21.25" style="312" customWidth="1"/>
    <col min="1286" max="1286" width="17.625" style="312" customWidth="1"/>
    <col min="1287" max="1287" width="16.875" style="312" customWidth="1"/>
    <col min="1288" max="1540" width="12.75" style="312"/>
    <col min="1541" max="1541" width="21.25" style="312" customWidth="1"/>
    <col min="1542" max="1542" width="17.625" style="312" customWidth="1"/>
    <col min="1543" max="1543" width="16.875" style="312" customWidth="1"/>
    <col min="1544" max="1796" width="12.75" style="312"/>
    <col min="1797" max="1797" width="21.25" style="312" customWidth="1"/>
    <col min="1798" max="1798" width="17.625" style="312" customWidth="1"/>
    <col min="1799" max="1799" width="16.875" style="312" customWidth="1"/>
    <col min="1800" max="2052" width="12.75" style="312"/>
    <col min="2053" max="2053" width="21.25" style="312" customWidth="1"/>
    <col min="2054" max="2054" width="17.625" style="312" customWidth="1"/>
    <col min="2055" max="2055" width="16.875" style="312" customWidth="1"/>
    <col min="2056" max="2308" width="12.75" style="312"/>
    <col min="2309" max="2309" width="21.25" style="312" customWidth="1"/>
    <col min="2310" max="2310" width="17.625" style="312" customWidth="1"/>
    <col min="2311" max="2311" width="16.875" style="312" customWidth="1"/>
    <col min="2312" max="2564" width="12.75" style="312"/>
    <col min="2565" max="2565" width="21.25" style="312" customWidth="1"/>
    <col min="2566" max="2566" width="17.625" style="312" customWidth="1"/>
    <col min="2567" max="2567" width="16.875" style="312" customWidth="1"/>
    <col min="2568" max="2820" width="12.75" style="312"/>
    <col min="2821" max="2821" width="21.25" style="312" customWidth="1"/>
    <col min="2822" max="2822" width="17.625" style="312" customWidth="1"/>
    <col min="2823" max="2823" width="16.875" style="312" customWidth="1"/>
    <col min="2824" max="3076" width="12.75" style="312"/>
    <col min="3077" max="3077" width="21.25" style="312" customWidth="1"/>
    <col min="3078" max="3078" width="17.625" style="312" customWidth="1"/>
    <col min="3079" max="3079" width="16.875" style="312" customWidth="1"/>
    <col min="3080" max="3332" width="12.75" style="312"/>
    <col min="3333" max="3333" width="21.25" style="312" customWidth="1"/>
    <col min="3334" max="3334" width="17.625" style="312" customWidth="1"/>
    <col min="3335" max="3335" width="16.875" style="312" customWidth="1"/>
    <col min="3336" max="3588" width="12.75" style="312"/>
    <col min="3589" max="3589" width="21.25" style="312" customWidth="1"/>
    <col min="3590" max="3590" width="17.625" style="312" customWidth="1"/>
    <col min="3591" max="3591" width="16.875" style="312" customWidth="1"/>
    <col min="3592" max="3844" width="12.75" style="312"/>
    <col min="3845" max="3845" width="21.25" style="312" customWidth="1"/>
    <col min="3846" max="3846" width="17.625" style="312" customWidth="1"/>
    <col min="3847" max="3847" width="16.875" style="312" customWidth="1"/>
    <col min="3848" max="4100" width="12.75" style="312"/>
    <col min="4101" max="4101" width="21.25" style="312" customWidth="1"/>
    <col min="4102" max="4102" width="17.625" style="312" customWidth="1"/>
    <col min="4103" max="4103" width="16.875" style="312" customWidth="1"/>
    <col min="4104" max="4356" width="12.75" style="312"/>
    <col min="4357" max="4357" width="21.25" style="312" customWidth="1"/>
    <col min="4358" max="4358" width="17.625" style="312" customWidth="1"/>
    <col min="4359" max="4359" width="16.875" style="312" customWidth="1"/>
    <col min="4360" max="4612" width="12.75" style="312"/>
    <col min="4613" max="4613" width="21.25" style="312" customWidth="1"/>
    <col min="4614" max="4614" width="17.625" style="312" customWidth="1"/>
    <col min="4615" max="4615" width="16.875" style="312" customWidth="1"/>
    <col min="4616" max="4868" width="12.75" style="312"/>
    <col min="4869" max="4869" width="21.25" style="312" customWidth="1"/>
    <col min="4870" max="4870" width="17.625" style="312" customWidth="1"/>
    <col min="4871" max="4871" width="16.875" style="312" customWidth="1"/>
    <col min="4872" max="5124" width="12.75" style="312"/>
    <col min="5125" max="5125" width="21.25" style="312" customWidth="1"/>
    <col min="5126" max="5126" width="17.625" style="312" customWidth="1"/>
    <col min="5127" max="5127" width="16.875" style="312" customWidth="1"/>
    <col min="5128" max="5380" width="12.75" style="312"/>
    <col min="5381" max="5381" width="21.25" style="312" customWidth="1"/>
    <col min="5382" max="5382" width="17.625" style="312" customWidth="1"/>
    <col min="5383" max="5383" width="16.875" style="312" customWidth="1"/>
    <col min="5384" max="5636" width="12.75" style="312"/>
    <col min="5637" max="5637" width="21.25" style="312" customWidth="1"/>
    <col min="5638" max="5638" width="17.625" style="312" customWidth="1"/>
    <col min="5639" max="5639" width="16.875" style="312" customWidth="1"/>
    <col min="5640" max="5892" width="12.75" style="312"/>
    <col min="5893" max="5893" width="21.25" style="312" customWidth="1"/>
    <col min="5894" max="5894" width="17.625" style="312" customWidth="1"/>
    <col min="5895" max="5895" width="16.875" style="312" customWidth="1"/>
    <col min="5896" max="6148" width="12.75" style="312"/>
    <col min="6149" max="6149" width="21.25" style="312" customWidth="1"/>
    <col min="6150" max="6150" width="17.625" style="312" customWidth="1"/>
    <col min="6151" max="6151" width="16.875" style="312" customWidth="1"/>
    <col min="6152" max="6404" width="12.75" style="312"/>
    <col min="6405" max="6405" width="21.25" style="312" customWidth="1"/>
    <col min="6406" max="6406" width="17.625" style="312" customWidth="1"/>
    <col min="6407" max="6407" width="16.875" style="312" customWidth="1"/>
    <col min="6408" max="6660" width="12.75" style="312"/>
    <col min="6661" max="6661" width="21.25" style="312" customWidth="1"/>
    <col min="6662" max="6662" width="17.625" style="312" customWidth="1"/>
    <col min="6663" max="6663" width="16.875" style="312" customWidth="1"/>
    <col min="6664" max="6916" width="12.75" style="312"/>
    <col min="6917" max="6917" width="21.25" style="312" customWidth="1"/>
    <col min="6918" max="6918" width="17.625" style="312" customWidth="1"/>
    <col min="6919" max="6919" width="16.875" style="312" customWidth="1"/>
    <col min="6920" max="7172" width="12.75" style="312"/>
    <col min="7173" max="7173" width="21.25" style="312" customWidth="1"/>
    <col min="7174" max="7174" width="17.625" style="312" customWidth="1"/>
    <col min="7175" max="7175" width="16.875" style="312" customWidth="1"/>
    <col min="7176" max="7428" width="12.75" style="312"/>
    <col min="7429" max="7429" width="21.25" style="312" customWidth="1"/>
    <col min="7430" max="7430" width="17.625" style="312" customWidth="1"/>
    <col min="7431" max="7431" width="16.875" style="312" customWidth="1"/>
    <col min="7432" max="7684" width="12.75" style="312"/>
    <col min="7685" max="7685" width="21.25" style="312" customWidth="1"/>
    <col min="7686" max="7686" width="17.625" style="312" customWidth="1"/>
    <col min="7687" max="7687" width="16.875" style="312" customWidth="1"/>
    <col min="7688" max="7940" width="12.75" style="312"/>
    <col min="7941" max="7941" width="21.25" style="312" customWidth="1"/>
    <col min="7942" max="7942" width="17.625" style="312" customWidth="1"/>
    <col min="7943" max="7943" width="16.875" style="312" customWidth="1"/>
    <col min="7944" max="8196" width="12.75" style="312"/>
    <col min="8197" max="8197" width="21.25" style="312" customWidth="1"/>
    <col min="8198" max="8198" width="17.625" style="312" customWidth="1"/>
    <col min="8199" max="8199" width="16.875" style="312" customWidth="1"/>
    <col min="8200" max="8452" width="12.75" style="312"/>
    <col min="8453" max="8453" width="21.25" style="312" customWidth="1"/>
    <col min="8454" max="8454" width="17.625" style="312" customWidth="1"/>
    <col min="8455" max="8455" width="16.875" style="312" customWidth="1"/>
    <col min="8456" max="8708" width="12.75" style="312"/>
    <col min="8709" max="8709" width="21.25" style="312" customWidth="1"/>
    <col min="8710" max="8710" width="17.625" style="312" customWidth="1"/>
    <col min="8711" max="8711" width="16.875" style="312" customWidth="1"/>
    <col min="8712" max="8964" width="12.75" style="312"/>
    <col min="8965" max="8965" width="21.25" style="312" customWidth="1"/>
    <col min="8966" max="8966" width="17.625" style="312" customWidth="1"/>
    <col min="8967" max="8967" width="16.875" style="312" customWidth="1"/>
    <col min="8968" max="9220" width="12.75" style="312"/>
    <col min="9221" max="9221" width="21.25" style="312" customWidth="1"/>
    <col min="9222" max="9222" width="17.625" style="312" customWidth="1"/>
    <col min="9223" max="9223" width="16.875" style="312" customWidth="1"/>
    <col min="9224" max="9476" width="12.75" style="312"/>
    <col min="9477" max="9477" width="21.25" style="312" customWidth="1"/>
    <col min="9478" max="9478" width="17.625" style="312" customWidth="1"/>
    <col min="9479" max="9479" width="16.875" style="312" customWidth="1"/>
    <col min="9480" max="9732" width="12.75" style="312"/>
    <col min="9733" max="9733" width="21.25" style="312" customWidth="1"/>
    <col min="9734" max="9734" width="17.625" style="312" customWidth="1"/>
    <col min="9735" max="9735" width="16.875" style="312" customWidth="1"/>
    <col min="9736" max="9988" width="12.75" style="312"/>
    <col min="9989" max="9989" width="21.25" style="312" customWidth="1"/>
    <col min="9990" max="9990" width="17.625" style="312" customWidth="1"/>
    <col min="9991" max="9991" width="16.875" style="312" customWidth="1"/>
    <col min="9992" max="10244" width="12.75" style="312"/>
    <col min="10245" max="10245" width="21.25" style="312" customWidth="1"/>
    <col min="10246" max="10246" width="17.625" style="312" customWidth="1"/>
    <col min="10247" max="10247" width="16.875" style="312" customWidth="1"/>
    <col min="10248" max="10500" width="12.75" style="312"/>
    <col min="10501" max="10501" width="21.25" style="312" customWidth="1"/>
    <col min="10502" max="10502" width="17.625" style="312" customWidth="1"/>
    <col min="10503" max="10503" width="16.875" style="312" customWidth="1"/>
    <col min="10504" max="10756" width="12.75" style="312"/>
    <col min="10757" max="10757" width="21.25" style="312" customWidth="1"/>
    <col min="10758" max="10758" width="17.625" style="312" customWidth="1"/>
    <col min="10759" max="10759" width="16.875" style="312" customWidth="1"/>
    <col min="10760" max="11012" width="12.75" style="312"/>
    <col min="11013" max="11013" width="21.25" style="312" customWidth="1"/>
    <col min="11014" max="11014" width="17.625" style="312" customWidth="1"/>
    <col min="11015" max="11015" width="16.875" style="312" customWidth="1"/>
    <col min="11016" max="11268" width="12.75" style="312"/>
    <col min="11269" max="11269" width="21.25" style="312" customWidth="1"/>
    <col min="11270" max="11270" width="17.625" style="312" customWidth="1"/>
    <col min="11271" max="11271" width="16.875" style="312" customWidth="1"/>
    <col min="11272" max="11524" width="12.75" style="312"/>
    <col min="11525" max="11525" width="21.25" style="312" customWidth="1"/>
    <col min="11526" max="11526" width="17.625" style="312" customWidth="1"/>
    <col min="11527" max="11527" width="16.875" style="312" customWidth="1"/>
    <col min="11528" max="11780" width="12.75" style="312"/>
    <col min="11781" max="11781" width="21.25" style="312" customWidth="1"/>
    <col min="11782" max="11782" width="17.625" style="312" customWidth="1"/>
    <col min="11783" max="11783" width="16.875" style="312" customWidth="1"/>
    <col min="11784" max="12036" width="12.75" style="312"/>
    <col min="12037" max="12037" width="21.25" style="312" customWidth="1"/>
    <col min="12038" max="12038" width="17.625" style="312" customWidth="1"/>
    <col min="12039" max="12039" width="16.875" style="312" customWidth="1"/>
    <col min="12040" max="12292" width="12.75" style="312"/>
    <col min="12293" max="12293" width="21.25" style="312" customWidth="1"/>
    <col min="12294" max="12294" width="17.625" style="312" customWidth="1"/>
    <col min="12295" max="12295" width="16.875" style="312" customWidth="1"/>
    <col min="12296" max="12548" width="12.75" style="312"/>
    <col min="12549" max="12549" width="21.25" style="312" customWidth="1"/>
    <col min="12550" max="12550" width="17.625" style="312" customWidth="1"/>
    <col min="12551" max="12551" width="16.875" style="312" customWidth="1"/>
    <col min="12552" max="12804" width="12.75" style="312"/>
    <col min="12805" max="12805" width="21.25" style="312" customWidth="1"/>
    <col min="12806" max="12806" width="17.625" style="312" customWidth="1"/>
    <col min="12807" max="12807" width="16.875" style="312" customWidth="1"/>
    <col min="12808" max="13060" width="12.75" style="312"/>
    <col min="13061" max="13061" width="21.25" style="312" customWidth="1"/>
    <col min="13062" max="13062" width="17.625" style="312" customWidth="1"/>
    <col min="13063" max="13063" width="16.875" style="312" customWidth="1"/>
    <col min="13064" max="13316" width="12.75" style="312"/>
    <col min="13317" max="13317" width="21.25" style="312" customWidth="1"/>
    <col min="13318" max="13318" width="17.625" style="312" customWidth="1"/>
    <col min="13319" max="13319" width="16.875" style="312" customWidth="1"/>
    <col min="13320" max="13572" width="12.75" style="312"/>
    <col min="13573" max="13573" width="21.25" style="312" customWidth="1"/>
    <col min="13574" max="13574" width="17.625" style="312" customWidth="1"/>
    <col min="13575" max="13575" width="16.875" style="312" customWidth="1"/>
    <col min="13576" max="13828" width="12.75" style="312"/>
    <col min="13829" max="13829" width="21.25" style="312" customWidth="1"/>
    <col min="13830" max="13830" width="17.625" style="312" customWidth="1"/>
    <col min="13831" max="13831" width="16.875" style="312" customWidth="1"/>
    <col min="13832" max="14084" width="12.75" style="312"/>
    <col min="14085" max="14085" width="21.25" style="312" customWidth="1"/>
    <col min="14086" max="14086" width="17.625" style="312" customWidth="1"/>
    <col min="14087" max="14087" width="16.875" style="312" customWidth="1"/>
    <col min="14088" max="14340" width="12.75" style="312"/>
    <col min="14341" max="14341" width="21.25" style="312" customWidth="1"/>
    <col min="14342" max="14342" width="17.625" style="312" customWidth="1"/>
    <col min="14343" max="14343" width="16.875" style="312" customWidth="1"/>
    <col min="14344" max="14596" width="12.75" style="312"/>
    <col min="14597" max="14597" width="21.25" style="312" customWidth="1"/>
    <col min="14598" max="14598" width="17.625" style="312" customWidth="1"/>
    <col min="14599" max="14599" width="16.875" style="312" customWidth="1"/>
    <col min="14600" max="14852" width="12.75" style="312"/>
    <col min="14853" max="14853" width="21.25" style="312" customWidth="1"/>
    <col min="14854" max="14854" width="17.625" style="312" customWidth="1"/>
    <col min="14855" max="14855" width="16.875" style="312" customWidth="1"/>
    <col min="14856" max="15108" width="12.75" style="312"/>
    <col min="15109" max="15109" width="21.25" style="312" customWidth="1"/>
    <col min="15110" max="15110" width="17.625" style="312" customWidth="1"/>
    <col min="15111" max="15111" width="16.875" style="312" customWidth="1"/>
    <col min="15112" max="15364" width="12.75" style="312"/>
    <col min="15365" max="15365" width="21.25" style="312" customWidth="1"/>
    <col min="15366" max="15366" width="17.625" style="312" customWidth="1"/>
    <col min="15367" max="15367" width="16.875" style="312" customWidth="1"/>
    <col min="15368" max="15620" width="12.75" style="312"/>
    <col min="15621" max="15621" width="21.25" style="312" customWidth="1"/>
    <col min="15622" max="15622" width="17.625" style="312" customWidth="1"/>
    <col min="15623" max="15623" width="16.875" style="312" customWidth="1"/>
    <col min="15624" max="15876" width="12.75" style="312"/>
    <col min="15877" max="15877" width="21.25" style="312" customWidth="1"/>
    <col min="15878" max="15878" width="17.625" style="312" customWidth="1"/>
    <col min="15879" max="15879" width="16.875" style="312" customWidth="1"/>
    <col min="15880" max="16132" width="12.75" style="312"/>
    <col min="16133" max="16133" width="21.25" style="312" customWidth="1"/>
    <col min="16134" max="16134" width="17.625" style="312" customWidth="1"/>
    <col min="16135" max="16135" width="16.875" style="312" customWidth="1"/>
    <col min="16136" max="16384" width="12.75" style="312"/>
  </cols>
  <sheetData>
    <row r="1" spans="2:7" ht="30" customHeight="1" x14ac:dyDescent="0.2">
      <c r="B1" s="920" t="s">
        <v>395</v>
      </c>
      <c r="C1" s="920"/>
      <c r="D1" s="920"/>
      <c r="E1" s="920"/>
      <c r="F1" s="920"/>
      <c r="G1" s="920"/>
    </row>
    <row r="2" spans="2:7" ht="30" customHeight="1" x14ac:dyDescent="0.15">
      <c r="B2" s="313"/>
      <c r="C2" s="313"/>
      <c r="D2" s="313"/>
      <c r="E2" s="313"/>
      <c r="G2" s="314"/>
    </row>
    <row r="3" spans="2:7" ht="36" customHeight="1" x14ac:dyDescent="0.15">
      <c r="B3" s="921" t="s">
        <v>396</v>
      </c>
      <c r="C3" s="921"/>
      <c r="D3" s="921"/>
      <c r="E3" s="921"/>
      <c r="F3" s="921"/>
      <c r="G3" s="921"/>
    </row>
    <row r="4" spans="2:7" ht="24" customHeight="1" x14ac:dyDescent="0.15">
      <c r="B4" s="315"/>
      <c r="C4" s="315"/>
      <c r="D4" s="315"/>
      <c r="E4" s="315"/>
      <c r="F4" s="315"/>
    </row>
    <row r="5" spans="2:7" ht="24" customHeight="1" x14ac:dyDescent="0.15">
      <c r="B5" s="316" t="str">
        <f>"賃借権設定に関する相続人代表者（故 "&amp;申請書入力シート!AL20&amp;" 相続人）"</f>
        <v>賃借権設定に関する相続人代表者（故  相続人）</v>
      </c>
      <c r="C5" s="317"/>
      <c r="D5" s="317"/>
      <c r="E5" s="317"/>
    </row>
    <row r="6" spans="2:7" ht="24" customHeight="1" x14ac:dyDescent="0.15">
      <c r="B6" s="318" t="s">
        <v>3</v>
      </c>
      <c r="C6" s="313">
        <f>申請書入力シート!AA6</f>
        <v>0</v>
      </c>
      <c r="D6" s="313"/>
      <c r="E6" s="313"/>
    </row>
    <row r="7" spans="2:7" ht="24" customHeight="1" x14ac:dyDescent="0.15">
      <c r="B7" s="318" t="s">
        <v>4</v>
      </c>
      <c r="C7" s="313">
        <f>申請書入力シート!H6</f>
        <v>0</v>
      </c>
      <c r="D7" s="313"/>
      <c r="E7" s="313"/>
    </row>
    <row r="8" spans="2:7" ht="24" customHeight="1" x14ac:dyDescent="0.15">
      <c r="B8" s="313"/>
      <c r="C8" s="313"/>
      <c r="D8" s="313"/>
      <c r="E8" s="313"/>
    </row>
    <row r="9" spans="2:7" ht="18" customHeight="1" x14ac:dyDescent="0.15">
      <c r="B9" s="316" t="str">
        <f>"同意者（故 "&amp;申請書入力シート!AL20&amp;" 相続人）"</f>
        <v>同意者（故  相続人）</v>
      </c>
      <c r="C9" s="316"/>
      <c r="D9" s="316"/>
      <c r="E9" s="316"/>
      <c r="F9" s="316"/>
      <c r="G9" s="316"/>
    </row>
    <row r="10" spans="2:7" ht="36" customHeight="1" x14ac:dyDescent="0.15">
      <c r="B10" s="919" t="s">
        <v>473</v>
      </c>
      <c r="C10" s="919"/>
      <c r="D10" s="919"/>
      <c r="E10" s="313"/>
    </row>
    <row r="11" spans="2:7" ht="24" customHeight="1" x14ac:dyDescent="0.15">
      <c r="C11" s="318" t="s">
        <v>3</v>
      </c>
      <c r="D11" s="313"/>
      <c r="E11" s="313"/>
    </row>
    <row r="12" spans="2:7" ht="12" customHeight="1" x14ac:dyDescent="0.15">
      <c r="C12" s="318"/>
      <c r="D12" s="313"/>
      <c r="E12" s="313"/>
    </row>
    <row r="13" spans="2:7" ht="24" customHeight="1" x14ac:dyDescent="0.15">
      <c r="C13" s="318" t="s">
        <v>4</v>
      </c>
      <c r="D13" s="319"/>
      <c r="E13" s="313"/>
      <c r="F13" s="313"/>
    </row>
    <row r="14" spans="2:7" ht="36" customHeight="1" x14ac:dyDescent="0.15">
      <c r="B14" s="919" t="s">
        <v>473</v>
      </c>
      <c r="C14" s="919"/>
      <c r="D14" s="919"/>
      <c r="E14" s="313"/>
    </row>
    <row r="15" spans="2:7" ht="24" customHeight="1" x14ac:dyDescent="0.15">
      <c r="C15" s="318" t="s">
        <v>3</v>
      </c>
      <c r="D15" s="313"/>
      <c r="E15" s="313"/>
    </row>
    <row r="16" spans="2:7" ht="12" customHeight="1" x14ac:dyDescent="0.15">
      <c r="C16" s="318"/>
      <c r="D16" s="313"/>
      <c r="E16" s="313"/>
    </row>
    <row r="17" spans="2:6" ht="24" customHeight="1" x14ac:dyDescent="0.15">
      <c r="C17" s="318" t="s">
        <v>4</v>
      </c>
      <c r="D17" s="319"/>
      <c r="E17" s="313"/>
      <c r="F17" s="313"/>
    </row>
    <row r="18" spans="2:6" ht="36" customHeight="1" x14ac:dyDescent="0.15">
      <c r="B18" s="919" t="s">
        <v>473</v>
      </c>
      <c r="C18" s="919"/>
      <c r="D18" s="919"/>
      <c r="E18" s="313"/>
    </row>
    <row r="19" spans="2:6" ht="24" customHeight="1" x14ac:dyDescent="0.15">
      <c r="C19" s="318" t="s">
        <v>3</v>
      </c>
      <c r="D19" s="313"/>
      <c r="E19" s="313"/>
    </row>
    <row r="20" spans="2:6" ht="12" customHeight="1" x14ac:dyDescent="0.15">
      <c r="C20" s="318"/>
      <c r="D20" s="313"/>
      <c r="E20" s="313"/>
    </row>
    <row r="21" spans="2:6" ht="24" customHeight="1" x14ac:dyDescent="0.15">
      <c r="C21" s="318" t="s">
        <v>4</v>
      </c>
      <c r="D21" s="319"/>
      <c r="E21" s="313"/>
      <c r="F21" s="313"/>
    </row>
    <row r="22" spans="2:6" ht="36" customHeight="1" x14ac:dyDescent="0.15">
      <c r="B22" s="919" t="s">
        <v>473</v>
      </c>
      <c r="C22" s="919"/>
      <c r="D22" s="919"/>
      <c r="E22" s="313"/>
    </row>
    <row r="23" spans="2:6" ht="24" customHeight="1" x14ac:dyDescent="0.15">
      <c r="C23" s="318" t="s">
        <v>3</v>
      </c>
      <c r="D23" s="313"/>
      <c r="E23" s="313"/>
    </row>
    <row r="24" spans="2:6" ht="12" customHeight="1" x14ac:dyDescent="0.15">
      <c r="C24" s="318"/>
      <c r="D24" s="313"/>
      <c r="E24" s="313"/>
    </row>
    <row r="25" spans="2:6" ht="24" customHeight="1" x14ac:dyDescent="0.15">
      <c r="C25" s="318" t="s">
        <v>4</v>
      </c>
      <c r="D25" s="319"/>
      <c r="E25" s="313"/>
      <c r="F25" s="313"/>
    </row>
    <row r="26" spans="2:6" ht="36" customHeight="1" x14ac:dyDescent="0.15">
      <c r="B26" s="919" t="s">
        <v>473</v>
      </c>
      <c r="C26" s="919"/>
      <c r="D26" s="919"/>
      <c r="E26" s="313"/>
    </row>
    <row r="27" spans="2:6" ht="24" customHeight="1" x14ac:dyDescent="0.15">
      <c r="C27" s="318" t="s">
        <v>3</v>
      </c>
      <c r="D27" s="313"/>
      <c r="E27" s="313"/>
    </row>
    <row r="28" spans="2:6" ht="12" customHeight="1" x14ac:dyDescent="0.15">
      <c r="C28" s="318"/>
      <c r="D28" s="313"/>
      <c r="E28" s="313"/>
    </row>
    <row r="29" spans="2:6" ht="24" customHeight="1" x14ac:dyDescent="0.15">
      <c r="C29" s="318" t="s">
        <v>4</v>
      </c>
      <c r="D29" s="319"/>
      <c r="E29" s="313"/>
      <c r="F29" s="313"/>
    </row>
    <row r="31" spans="2:6" ht="22.35" customHeight="1" x14ac:dyDescent="0.15">
      <c r="B31" s="316"/>
      <c r="C31" s="317"/>
      <c r="D31" s="317"/>
      <c r="E31" s="317"/>
      <c r="F31" s="317"/>
    </row>
    <row r="32" spans="2:6" ht="22.35" customHeight="1" x14ac:dyDescent="0.15">
      <c r="B32" s="317"/>
      <c r="C32" s="317"/>
      <c r="D32" s="317"/>
      <c r="E32" s="317"/>
      <c r="F32" s="317"/>
    </row>
  </sheetData>
  <mergeCells count="7">
    <mergeCell ref="B18:D18"/>
    <mergeCell ref="B22:D22"/>
    <mergeCell ref="B26:D26"/>
    <mergeCell ref="B1:G1"/>
    <mergeCell ref="B3:G3"/>
    <mergeCell ref="B10:D10"/>
    <mergeCell ref="B14:D14"/>
  </mergeCells>
  <phoneticPr fontId="1"/>
  <printOptions gridLinesSet="0"/>
  <pageMargins left="0.78740157480314965" right="0.39370078740157483" top="0.78740157480314965" bottom="0.39370078740157483" header="0.39370078740157483" footer="0.39370078740157483"/>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AM103"/>
  <sheetViews>
    <sheetView showZeros="0" view="pageBreakPreview" zoomScaleNormal="100" zoomScaleSheetLayoutView="100" zoomScalePageLayoutView="160" workbookViewId="0">
      <selection activeCell="Q20" sqref="Q20"/>
    </sheetView>
  </sheetViews>
  <sheetFormatPr defaultColWidth="2.625" defaultRowHeight="15" customHeight="1" x14ac:dyDescent="0.15"/>
  <cols>
    <col min="1" max="1" width="3.625" style="271" customWidth="1"/>
    <col min="2" max="11" width="2.625" style="271"/>
    <col min="12" max="12" width="2.625" style="271" customWidth="1"/>
    <col min="13" max="19" width="2.625" style="271"/>
    <col min="20" max="20" width="2.625" style="271" customWidth="1"/>
    <col min="21" max="16384" width="2.625" style="271"/>
  </cols>
  <sheetData>
    <row r="1" spans="1:39" ht="15" customHeight="1" x14ac:dyDescent="0.15">
      <c r="A1" s="268" t="s">
        <v>432</v>
      </c>
      <c r="B1" s="268"/>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c r="AH1" s="268"/>
      <c r="AI1" s="268"/>
      <c r="AJ1" s="268"/>
      <c r="AK1" s="268"/>
    </row>
    <row r="2" spans="1:39" ht="15" customHeight="1" x14ac:dyDescent="0.15">
      <c r="A2" s="268"/>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row>
    <row r="3" spans="1:39" ht="15" customHeight="1" x14ac:dyDescent="0.15">
      <c r="A3" s="992" t="s">
        <v>332</v>
      </c>
      <c r="B3" s="992"/>
      <c r="C3" s="992"/>
      <c r="D3" s="992"/>
      <c r="E3" s="992"/>
      <c r="F3" s="992"/>
      <c r="G3" s="992"/>
      <c r="H3" s="992"/>
      <c r="I3" s="992"/>
      <c r="J3" s="992"/>
      <c r="K3" s="992"/>
      <c r="L3" s="992"/>
      <c r="M3" s="992"/>
      <c r="N3" s="992"/>
      <c r="O3" s="992"/>
      <c r="P3" s="992"/>
      <c r="Q3" s="992"/>
      <c r="R3" s="992"/>
      <c r="S3" s="992"/>
      <c r="T3" s="992"/>
      <c r="U3" s="992"/>
      <c r="V3" s="992"/>
      <c r="W3" s="992"/>
      <c r="X3" s="992"/>
      <c r="Y3" s="992"/>
      <c r="Z3" s="992"/>
      <c r="AA3" s="992"/>
      <c r="AB3" s="992"/>
      <c r="AC3" s="992"/>
      <c r="AD3" s="992"/>
      <c r="AE3" s="992"/>
      <c r="AF3" s="992"/>
      <c r="AG3" s="992"/>
      <c r="AH3" s="992"/>
      <c r="AI3" s="992"/>
      <c r="AJ3" s="992"/>
      <c r="AK3" s="992"/>
      <c r="AL3" s="992"/>
    </row>
    <row r="4" spans="1:39" ht="15" customHeight="1" x14ac:dyDescent="0.15">
      <c r="A4" s="272"/>
      <c r="B4" s="993" t="s">
        <v>333</v>
      </c>
      <c r="C4" s="994"/>
      <c r="D4" s="272"/>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row>
    <row r="5" spans="1:39" ht="15" customHeight="1" x14ac:dyDescent="0.15">
      <c r="A5" s="272"/>
      <c r="B5" s="995" t="s">
        <v>334</v>
      </c>
      <c r="C5" s="996"/>
      <c r="D5" s="272"/>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row>
    <row r="6" spans="1:39" ht="15" customHeight="1" x14ac:dyDescent="0.15">
      <c r="A6" s="272"/>
      <c r="B6" s="272"/>
      <c r="C6" s="272"/>
      <c r="D6" s="272"/>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c r="AJ6" s="268"/>
      <c r="AK6" s="268"/>
    </row>
    <row r="7" spans="1:39" ht="15" customHeight="1" x14ac:dyDescent="0.15">
      <c r="A7" s="268"/>
      <c r="B7" s="268"/>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row>
    <row r="8" spans="1:39" ht="15" customHeight="1" x14ac:dyDescent="0.15">
      <c r="A8" s="273" t="s">
        <v>335</v>
      </c>
      <c r="B8" s="268"/>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c r="AJ8" s="268"/>
      <c r="AK8" s="268"/>
    </row>
    <row r="9" spans="1:39" ht="15" customHeight="1" x14ac:dyDescent="0.15">
      <c r="A9" s="367" t="s">
        <v>437</v>
      </c>
      <c r="B9" s="366"/>
      <c r="C9" s="366"/>
      <c r="D9" s="366"/>
      <c r="E9" s="366"/>
      <c r="F9" s="366"/>
      <c r="G9" s="366"/>
      <c r="H9" s="366"/>
      <c r="I9" s="366"/>
      <c r="J9" s="366"/>
      <c r="K9" s="366"/>
      <c r="L9" s="366"/>
      <c r="M9" s="366"/>
      <c r="N9" s="366"/>
      <c r="O9" s="366"/>
      <c r="P9" s="366"/>
      <c r="Q9" s="366"/>
      <c r="R9" s="366"/>
      <c r="S9" s="366"/>
      <c r="T9" s="366"/>
      <c r="U9" s="366"/>
      <c r="V9" s="366"/>
      <c r="W9" s="366"/>
      <c r="X9" s="366"/>
      <c r="Y9" s="366"/>
      <c r="Z9" s="366"/>
      <c r="AA9" s="366"/>
      <c r="AB9" s="366"/>
      <c r="AC9" s="366"/>
      <c r="AD9" s="366"/>
      <c r="AE9" s="366"/>
      <c r="AF9" s="366"/>
      <c r="AG9" s="366"/>
      <c r="AH9" s="366"/>
      <c r="AI9" s="366"/>
      <c r="AJ9" s="366"/>
      <c r="AK9" s="366"/>
      <c r="AL9" s="366"/>
      <c r="AM9" s="366"/>
    </row>
    <row r="10" spans="1:39" ht="15" customHeight="1" x14ac:dyDescent="0.15">
      <c r="A10" s="367" t="s">
        <v>438</v>
      </c>
      <c r="B10" s="366"/>
      <c r="C10" s="366"/>
      <c r="D10" s="366"/>
      <c r="E10" s="366"/>
      <c r="F10" s="366"/>
      <c r="G10" s="366"/>
      <c r="H10" s="366"/>
      <c r="I10" s="366"/>
      <c r="J10" s="366"/>
      <c r="K10" s="366"/>
      <c r="L10" s="366"/>
      <c r="M10" s="366"/>
      <c r="N10" s="366"/>
      <c r="O10" s="366"/>
      <c r="P10" s="366"/>
      <c r="Q10" s="366"/>
      <c r="R10" s="366"/>
      <c r="S10" s="366"/>
      <c r="T10" s="366"/>
      <c r="U10" s="366"/>
      <c r="V10" s="366"/>
      <c r="W10" s="366"/>
      <c r="X10" s="366"/>
      <c r="Y10" s="366"/>
      <c r="Z10" s="366"/>
      <c r="AA10" s="366"/>
      <c r="AB10" s="366"/>
      <c r="AC10" s="366"/>
      <c r="AD10" s="366"/>
      <c r="AE10" s="366"/>
      <c r="AF10" s="366"/>
      <c r="AG10" s="366"/>
      <c r="AH10" s="366"/>
      <c r="AI10" s="366"/>
      <c r="AJ10" s="366"/>
      <c r="AK10" s="366"/>
      <c r="AL10" s="366"/>
      <c r="AM10" s="366"/>
    </row>
    <row r="11" spans="1:39" ht="15" customHeight="1" x14ac:dyDescent="0.15">
      <c r="A11" s="268"/>
      <c r="B11" s="268"/>
      <c r="C11" s="268"/>
      <c r="D11" s="268"/>
      <c r="E11" s="268"/>
      <c r="F11" s="268"/>
      <c r="G11" s="268"/>
      <c r="H11" s="268"/>
      <c r="I11" s="268"/>
      <c r="J11" s="268"/>
      <c r="K11" s="268"/>
      <c r="L11" s="268"/>
      <c r="M11" s="268"/>
      <c r="N11" s="268"/>
      <c r="O11" s="268"/>
      <c r="P11" s="268"/>
      <c r="Q11" s="268"/>
      <c r="R11" s="268"/>
      <c r="S11" s="268"/>
      <c r="T11" s="268"/>
      <c r="U11" s="268"/>
      <c r="V11" s="268"/>
      <c r="W11" s="268"/>
      <c r="X11" s="268"/>
      <c r="Y11" s="268"/>
      <c r="Z11" s="268"/>
      <c r="AA11" s="268"/>
      <c r="AB11" s="268"/>
      <c r="AC11" s="268"/>
      <c r="AD11" s="268"/>
      <c r="AE11" s="268"/>
      <c r="AF11" s="268"/>
      <c r="AG11" s="268"/>
      <c r="AH11" s="268"/>
      <c r="AI11" s="268"/>
      <c r="AJ11" s="268"/>
      <c r="AK11" s="268"/>
    </row>
    <row r="12" spans="1:39" s="370" customFormat="1" ht="15" customHeight="1" x14ac:dyDescent="0.15">
      <c r="A12" s="367"/>
      <c r="B12" s="997">
        <f>申請書入力シート!R39</f>
        <v>0</v>
      </c>
      <c r="C12" s="997"/>
      <c r="D12" s="997"/>
      <c r="E12" s="997"/>
      <c r="F12" s="997"/>
      <c r="G12" s="997"/>
      <c r="H12" s="997"/>
      <c r="I12" s="997"/>
      <c r="J12" s="997"/>
      <c r="K12" s="997"/>
      <c r="L12" s="367"/>
      <c r="M12" s="367"/>
      <c r="N12" s="367"/>
      <c r="O12" s="367"/>
      <c r="P12" s="367"/>
      <c r="Q12" s="367"/>
      <c r="R12" s="367"/>
      <c r="S12" s="367"/>
      <c r="T12" s="367"/>
      <c r="U12" s="367"/>
      <c r="V12" s="367"/>
      <c r="W12" s="367"/>
      <c r="X12" s="367"/>
      <c r="Y12" s="367"/>
      <c r="Z12" s="367"/>
      <c r="AA12" s="367"/>
      <c r="AB12" s="367"/>
      <c r="AC12" s="367"/>
      <c r="AD12" s="367"/>
      <c r="AE12" s="367"/>
      <c r="AF12" s="367"/>
      <c r="AG12" s="367"/>
      <c r="AH12" s="367"/>
      <c r="AI12" s="367"/>
      <c r="AJ12" s="367"/>
      <c r="AK12" s="367"/>
    </row>
    <row r="13" spans="1:39" s="370" customFormat="1" ht="15" customHeight="1" x14ac:dyDescent="0.15">
      <c r="A13" s="367"/>
      <c r="B13" s="367"/>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row>
    <row r="14" spans="1:39" s="370" customFormat="1" ht="15" customHeight="1" x14ac:dyDescent="0.15">
      <c r="A14" s="367"/>
      <c r="B14" s="998" t="s">
        <v>336</v>
      </c>
      <c r="C14" s="998"/>
      <c r="D14" s="998"/>
      <c r="E14" s="998"/>
      <c r="F14" s="998"/>
      <c r="G14" s="998"/>
      <c r="H14" s="998"/>
      <c r="I14" s="998"/>
      <c r="J14" s="998"/>
      <c r="K14" s="998"/>
      <c r="L14" s="998"/>
      <c r="M14" s="367" t="s">
        <v>3</v>
      </c>
      <c r="N14" s="367"/>
      <c r="O14" s="367"/>
      <c r="P14" s="367">
        <f>申請書入力シート!AA6</f>
        <v>0</v>
      </c>
      <c r="R14" s="367"/>
      <c r="S14" s="367"/>
      <c r="T14" s="367"/>
      <c r="U14" s="367"/>
      <c r="V14" s="367"/>
      <c r="W14" s="367"/>
      <c r="X14" s="367"/>
      <c r="Y14" s="367"/>
      <c r="Z14" s="367"/>
      <c r="AA14" s="367"/>
      <c r="AB14" s="367"/>
      <c r="AC14" s="367"/>
      <c r="AD14" s="367"/>
      <c r="AE14" s="367"/>
      <c r="AF14" s="367"/>
      <c r="AG14" s="367"/>
      <c r="AH14" s="367"/>
      <c r="AI14" s="367"/>
      <c r="AJ14" s="367"/>
      <c r="AK14" s="367"/>
    </row>
    <row r="15" spans="1:39" s="370" customFormat="1" ht="15" customHeight="1" x14ac:dyDescent="0.15">
      <c r="A15" s="367"/>
      <c r="B15" s="371"/>
      <c r="C15" s="371"/>
      <c r="D15" s="371"/>
      <c r="E15" s="371"/>
      <c r="F15" s="371"/>
      <c r="G15" s="371"/>
      <c r="H15" s="371"/>
      <c r="I15" s="371"/>
      <c r="J15" s="371"/>
      <c r="K15" s="371"/>
      <c r="L15" s="371"/>
      <c r="M15" s="367"/>
      <c r="N15" s="367"/>
      <c r="O15" s="367"/>
      <c r="P15" s="367" t="str">
        <f>'申請書（両面1部）'!B9</f>
        <v/>
      </c>
      <c r="R15" s="367"/>
      <c r="S15" s="367"/>
      <c r="T15" s="367"/>
      <c r="U15" s="367"/>
      <c r="V15" s="367"/>
      <c r="W15" s="367"/>
      <c r="X15" s="367"/>
      <c r="Y15" s="367"/>
      <c r="Z15" s="367"/>
      <c r="AA15" s="367"/>
      <c r="AB15" s="367"/>
      <c r="AC15" s="367"/>
      <c r="AD15" s="367"/>
      <c r="AE15" s="367"/>
      <c r="AF15" s="367"/>
      <c r="AG15" s="367"/>
      <c r="AH15" s="367"/>
      <c r="AI15" s="367"/>
      <c r="AJ15" s="367"/>
      <c r="AK15" s="367"/>
    </row>
    <row r="16" spans="1:39" s="370" customFormat="1" ht="15" customHeight="1" x14ac:dyDescent="0.15">
      <c r="A16" s="367"/>
      <c r="B16" s="367"/>
      <c r="C16" s="367"/>
      <c r="D16" s="367"/>
      <c r="E16" s="367"/>
      <c r="F16" s="367"/>
      <c r="G16" s="367"/>
      <c r="H16" s="367"/>
      <c r="I16" s="367"/>
      <c r="J16" s="367"/>
      <c r="K16" s="367"/>
      <c r="L16" s="367"/>
      <c r="M16" s="367" t="s">
        <v>4</v>
      </c>
      <c r="N16" s="367"/>
      <c r="O16" s="367"/>
      <c r="P16" s="367"/>
      <c r="Q16" s="367"/>
      <c r="R16" s="367"/>
      <c r="S16" s="367"/>
      <c r="T16" s="367"/>
      <c r="U16" s="367"/>
      <c r="V16" s="367"/>
      <c r="W16" s="367"/>
      <c r="X16" s="367"/>
      <c r="Y16" s="367"/>
      <c r="Z16" s="367"/>
      <c r="AA16" s="367"/>
      <c r="AB16" s="367"/>
      <c r="AC16" s="367"/>
      <c r="AD16" s="367"/>
      <c r="AE16" s="367"/>
      <c r="AF16" s="367"/>
      <c r="AG16" s="367"/>
      <c r="AH16" s="367"/>
    </row>
    <row r="17" spans="1:39" s="370" customFormat="1" ht="15" customHeight="1" x14ac:dyDescent="0.15">
      <c r="A17" s="367"/>
      <c r="B17" s="367"/>
      <c r="C17" s="367"/>
      <c r="D17" s="367"/>
      <c r="E17" s="367"/>
      <c r="F17" s="367"/>
      <c r="G17" s="367"/>
      <c r="H17" s="367"/>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c r="AG17" s="367"/>
      <c r="AH17" s="367"/>
    </row>
    <row r="18" spans="1:39" s="370" customFormat="1" ht="15" customHeight="1" x14ac:dyDescent="0.15">
      <c r="A18" s="367"/>
      <c r="B18" s="998" t="s">
        <v>337</v>
      </c>
      <c r="C18" s="998"/>
      <c r="D18" s="998"/>
      <c r="E18" s="998"/>
      <c r="F18" s="998"/>
      <c r="G18" s="998"/>
      <c r="H18" s="998"/>
      <c r="I18" s="998"/>
      <c r="J18" s="998"/>
      <c r="K18" s="998"/>
      <c r="L18" s="998"/>
      <c r="M18" s="367" t="s">
        <v>3</v>
      </c>
      <c r="N18" s="367"/>
      <c r="O18" s="367"/>
      <c r="P18" s="367">
        <f>申請書入力シート!AA7</f>
        <v>0</v>
      </c>
      <c r="R18" s="367"/>
      <c r="S18" s="367"/>
      <c r="T18" s="367"/>
      <c r="U18" s="367"/>
      <c r="V18" s="367"/>
      <c r="W18" s="367"/>
      <c r="X18" s="367"/>
      <c r="Y18" s="367"/>
      <c r="Z18" s="367"/>
      <c r="AA18" s="367"/>
      <c r="AB18" s="367"/>
      <c r="AC18" s="367"/>
      <c r="AD18" s="367"/>
      <c r="AE18" s="367"/>
      <c r="AF18" s="367"/>
      <c r="AG18" s="367"/>
      <c r="AH18" s="367"/>
    </row>
    <row r="19" spans="1:39" s="370" customFormat="1" ht="15" customHeight="1" x14ac:dyDescent="0.15">
      <c r="A19" s="367"/>
      <c r="B19" s="371"/>
      <c r="C19" s="371"/>
      <c r="D19" s="371"/>
      <c r="E19" s="371"/>
      <c r="F19" s="371"/>
      <c r="G19" s="371"/>
      <c r="H19" s="371"/>
      <c r="I19" s="371"/>
      <c r="J19" s="371"/>
      <c r="K19" s="371"/>
      <c r="L19" s="371"/>
      <c r="M19" s="367"/>
      <c r="N19" s="367"/>
      <c r="O19" s="367"/>
      <c r="P19" s="367"/>
      <c r="R19" s="367"/>
      <c r="S19" s="367"/>
      <c r="T19" s="367"/>
      <c r="U19" s="367"/>
      <c r="V19" s="367"/>
      <c r="W19" s="367"/>
      <c r="X19" s="367"/>
      <c r="Y19" s="367"/>
      <c r="Z19" s="367"/>
      <c r="AA19" s="367"/>
      <c r="AB19" s="367"/>
      <c r="AC19" s="367"/>
      <c r="AD19" s="367"/>
      <c r="AE19" s="367"/>
      <c r="AF19" s="367"/>
      <c r="AG19" s="367"/>
      <c r="AH19" s="367"/>
    </row>
    <row r="20" spans="1:39" s="370" customFormat="1" ht="15" customHeight="1" x14ac:dyDescent="0.15">
      <c r="A20" s="367"/>
      <c r="B20" s="367"/>
      <c r="C20" s="367"/>
      <c r="D20" s="367"/>
      <c r="E20" s="367"/>
      <c r="F20" s="367"/>
      <c r="G20" s="367"/>
      <c r="H20" s="367"/>
      <c r="I20" s="367"/>
      <c r="J20" s="367"/>
      <c r="K20" s="367"/>
      <c r="L20" s="367"/>
      <c r="M20" s="367" t="s">
        <v>4</v>
      </c>
      <c r="N20" s="367"/>
      <c r="O20" s="367"/>
      <c r="P20" s="367"/>
      <c r="Q20" s="367"/>
      <c r="R20" s="367"/>
      <c r="S20" s="367"/>
      <c r="T20" s="367"/>
      <c r="U20" s="367"/>
      <c r="V20" s="367"/>
      <c r="W20" s="367"/>
      <c r="X20" s="367"/>
      <c r="Y20" s="367"/>
      <c r="Z20" s="367"/>
      <c r="AA20" s="367"/>
      <c r="AB20" s="367"/>
      <c r="AC20" s="367"/>
      <c r="AD20" s="367"/>
      <c r="AE20" s="367"/>
      <c r="AF20" s="367"/>
      <c r="AG20" s="367"/>
      <c r="AH20" s="367"/>
    </row>
    <row r="21" spans="1:39" ht="15" customHeight="1" x14ac:dyDescent="0.15">
      <c r="A21" s="268"/>
      <c r="B21" s="268"/>
      <c r="C21" s="268"/>
      <c r="D21" s="268"/>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row>
    <row r="22" spans="1:39" ht="15" customHeight="1" x14ac:dyDescent="0.15">
      <c r="A22" s="268"/>
      <c r="B22" s="268"/>
      <c r="C22" s="268"/>
      <c r="D22" s="268"/>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8"/>
    </row>
    <row r="23" spans="1:39" ht="15" customHeight="1" x14ac:dyDescent="0.15">
      <c r="A23" s="268"/>
      <c r="B23" s="268"/>
      <c r="C23" s="268"/>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68"/>
      <c r="AH23" s="268"/>
      <c r="AI23" s="268"/>
      <c r="AJ23" s="268"/>
      <c r="AK23" s="268"/>
    </row>
    <row r="24" spans="1:39" ht="15" customHeight="1" x14ac:dyDescent="0.15">
      <c r="A24" s="268">
        <v>1</v>
      </c>
      <c r="B24" s="273" t="s">
        <v>338</v>
      </c>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68"/>
    </row>
    <row r="25" spans="1:39" ht="15" customHeight="1" x14ac:dyDescent="0.15">
      <c r="A25" s="268"/>
      <c r="B25" s="369" t="s">
        <v>339</v>
      </c>
      <c r="C25" s="369"/>
      <c r="D25" s="369"/>
      <c r="E25" s="369"/>
      <c r="F25" s="369"/>
      <c r="G25" s="369"/>
      <c r="H25" s="369"/>
      <c r="I25" s="369"/>
      <c r="J25" s="369"/>
      <c r="K25" s="369"/>
      <c r="L25" s="369"/>
      <c r="M25" s="369"/>
      <c r="N25" s="369"/>
      <c r="O25" s="369"/>
      <c r="P25" s="369"/>
      <c r="Q25" s="369"/>
      <c r="R25" s="369"/>
      <c r="S25" s="369"/>
      <c r="T25" s="369"/>
      <c r="U25" s="369"/>
      <c r="V25" s="369"/>
      <c r="W25" s="369"/>
      <c r="X25" s="369"/>
      <c r="Y25" s="369"/>
      <c r="Z25" s="369"/>
      <c r="AA25" s="369"/>
      <c r="AB25" s="369"/>
      <c r="AC25" s="369"/>
      <c r="AD25" s="369"/>
      <c r="AE25" s="369"/>
      <c r="AF25" s="369"/>
      <c r="AG25" s="369"/>
      <c r="AH25" s="369"/>
      <c r="AI25" s="369"/>
      <c r="AJ25" s="369"/>
      <c r="AK25" s="369"/>
      <c r="AL25" s="369"/>
      <c r="AM25" s="369"/>
    </row>
    <row r="26" spans="1:39" ht="15" customHeight="1" x14ac:dyDescent="0.15">
      <c r="A26" s="268">
        <v>2</v>
      </c>
      <c r="B26" s="273" t="s">
        <v>340</v>
      </c>
      <c r="C26" s="268"/>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K26" s="268"/>
      <c r="AL26" s="268"/>
    </row>
    <row r="27" spans="1:39" ht="15" customHeight="1" x14ac:dyDescent="0.15">
      <c r="A27" s="268"/>
      <c r="B27" s="320" t="e">
        <f>"（１）賃貸借の期間は、"&amp;申請書入力シート!R42&amp;"から"&amp;申請書入力シート!R43&amp;"までの"&amp;申請書入力シート!H9&amp;"年間とする。"</f>
        <v>#VALUE!</v>
      </c>
      <c r="C27" s="321"/>
      <c r="D27" s="321"/>
      <c r="E27" s="321"/>
      <c r="F27" s="321"/>
      <c r="G27" s="321"/>
      <c r="H27" s="321"/>
      <c r="I27" s="321"/>
      <c r="J27" s="321"/>
      <c r="K27" s="327"/>
      <c r="L27" s="327"/>
      <c r="M27" s="327"/>
      <c r="N27" s="327"/>
      <c r="O27" s="327"/>
      <c r="P27" s="327"/>
      <c r="Q27" s="327"/>
      <c r="R27" s="321"/>
      <c r="S27" s="321"/>
      <c r="T27" s="327"/>
      <c r="U27" s="327"/>
      <c r="V27" s="327"/>
      <c r="W27" s="327"/>
      <c r="X27" s="327"/>
      <c r="Y27" s="327"/>
      <c r="Z27" s="327"/>
      <c r="AA27" s="327"/>
      <c r="AB27" s="327"/>
      <c r="AC27" s="322"/>
      <c r="AD27" s="320"/>
      <c r="AE27" s="320"/>
      <c r="AF27" s="320"/>
      <c r="AG27" s="320"/>
      <c r="AH27" s="320"/>
      <c r="AI27" s="320"/>
      <c r="AJ27" s="320"/>
      <c r="AK27" s="320"/>
      <c r="AL27" s="320"/>
      <c r="AM27" s="320"/>
    </row>
    <row r="28" spans="1:39" ht="15" customHeight="1" x14ac:dyDescent="0.15">
      <c r="A28" s="268"/>
      <c r="B28" s="1012" t="s">
        <v>439</v>
      </c>
      <c r="C28" s="1012"/>
      <c r="D28" s="1012"/>
      <c r="E28" s="1012"/>
      <c r="F28" s="1012"/>
      <c r="G28" s="1012"/>
      <c r="H28" s="1012"/>
      <c r="I28" s="1012"/>
      <c r="J28" s="1012"/>
      <c r="K28" s="1012"/>
      <c r="L28" s="1012"/>
      <c r="M28" s="1012"/>
      <c r="N28" s="1012"/>
      <c r="O28" s="1012"/>
      <c r="P28" s="1012"/>
      <c r="Q28" s="1012"/>
      <c r="R28" s="1012"/>
      <c r="S28" s="1012"/>
      <c r="T28" s="1012"/>
      <c r="U28" s="1012"/>
      <c r="V28" s="1012"/>
      <c r="W28" s="1012"/>
      <c r="X28" s="1012"/>
      <c r="Y28" s="1012"/>
      <c r="Z28" s="1012"/>
      <c r="AA28" s="1012"/>
      <c r="AB28" s="1012"/>
      <c r="AC28" s="1012"/>
      <c r="AD28" s="1012"/>
      <c r="AE28" s="1012"/>
      <c r="AF28" s="1012"/>
      <c r="AG28" s="1012"/>
      <c r="AH28" s="1012"/>
      <c r="AI28" s="1012"/>
      <c r="AJ28" s="1012"/>
      <c r="AK28" s="1012"/>
      <c r="AL28" s="1012"/>
      <c r="AM28" s="1012"/>
    </row>
    <row r="29" spans="1:39" ht="15" customHeight="1" x14ac:dyDescent="0.15">
      <c r="A29" s="268"/>
      <c r="B29" s="1012" t="s">
        <v>457</v>
      </c>
      <c r="C29" s="1012"/>
      <c r="D29" s="1012"/>
      <c r="E29" s="1012"/>
      <c r="F29" s="1012"/>
      <c r="G29" s="1012"/>
      <c r="H29" s="1012"/>
      <c r="I29" s="1012"/>
      <c r="J29" s="1012"/>
      <c r="K29" s="1012"/>
      <c r="L29" s="1012"/>
      <c r="M29" s="1012"/>
      <c r="N29" s="1012"/>
      <c r="O29" s="1012"/>
      <c r="P29" s="1012"/>
      <c r="Q29" s="1012"/>
      <c r="R29" s="1012"/>
      <c r="S29" s="1012"/>
      <c r="T29" s="1012"/>
      <c r="U29" s="1012"/>
      <c r="V29" s="1012"/>
      <c r="W29" s="1012"/>
      <c r="X29" s="1012"/>
      <c r="Y29" s="1012"/>
      <c r="Z29" s="1012"/>
      <c r="AA29" s="1012"/>
      <c r="AB29" s="1012"/>
      <c r="AC29" s="1012"/>
      <c r="AD29" s="1012"/>
      <c r="AE29" s="1012"/>
      <c r="AF29" s="1012"/>
      <c r="AG29" s="1012"/>
      <c r="AH29" s="1012"/>
      <c r="AI29" s="1012"/>
      <c r="AJ29" s="1012"/>
      <c r="AK29" s="1012"/>
      <c r="AL29" s="1012"/>
      <c r="AM29" s="1012"/>
    </row>
    <row r="30" spans="1:39" ht="15" customHeight="1" x14ac:dyDescent="0.15">
      <c r="A30" s="268">
        <v>3</v>
      </c>
      <c r="B30" s="273" t="s">
        <v>341</v>
      </c>
      <c r="C30" s="268"/>
      <c r="D30" s="268"/>
      <c r="E30" s="268"/>
      <c r="F30" s="268"/>
      <c r="G30" s="268"/>
      <c r="H30" s="268"/>
      <c r="I30" s="268"/>
      <c r="J30" s="268"/>
      <c r="K30" s="268"/>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8"/>
    </row>
    <row r="31" spans="1:39" ht="15" customHeight="1" x14ac:dyDescent="0.15">
      <c r="A31" s="268"/>
      <c r="B31" s="367" t="s">
        <v>440</v>
      </c>
      <c r="C31" s="367"/>
      <c r="D31" s="367"/>
      <c r="E31" s="367"/>
      <c r="F31" s="367"/>
      <c r="G31" s="367"/>
      <c r="H31" s="367"/>
      <c r="I31" s="367"/>
      <c r="J31" s="367"/>
      <c r="K31" s="367"/>
      <c r="L31" s="367"/>
      <c r="M31" s="367"/>
      <c r="N31" s="367"/>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7"/>
      <c r="AL31" s="367"/>
      <c r="AM31" s="367"/>
    </row>
    <row r="32" spans="1:39" ht="15" customHeight="1" x14ac:dyDescent="0.15">
      <c r="A32" s="268"/>
      <c r="B32" s="367" t="s">
        <v>441</v>
      </c>
      <c r="C32" s="367"/>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c r="AL32" s="367"/>
      <c r="AM32" s="367"/>
    </row>
    <row r="33" spans="1:39" ht="15" customHeight="1" x14ac:dyDescent="0.15">
      <c r="A33" s="268">
        <v>4</v>
      </c>
      <c r="B33" s="268" t="s">
        <v>342</v>
      </c>
      <c r="C33" s="268"/>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row>
    <row r="34" spans="1:39" ht="15" customHeight="1" x14ac:dyDescent="0.15">
      <c r="A34" s="268"/>
      <c r="B34" s="367" t="s">
        <v>442</v>
      </c>
      <c r="C34" s="367"/>
      <c r="D34" s="367"/>
      <c r="E34" s="367"/>
      <c r="F34" s="367"/>
      <c r="G34" s="367"/>
      <c r="H34" s="367"/>
      <c r="I34" s="367"/>
      <c r="J34" s="367"/>
      <c r="K34" s="367"/>
      <c r="L34" s="367"/>
      <c r="M34" s="367"/>
      <c r="N34" s="367"/>
      <c r="O34" s="367"/>
      <c r="P34" s="367"/>
      <c r="Q34" s="367"/>
      <c r="R34" s="367"/>
      <c r="S34" s="367"/>
      <c r="T34" s="367"/>
      <c r="U34" s="367"/>
      <c r="V34" s="367"/>
      <c r="W34" s="367"/>
      <c r="X34" s="367"/>
      <c r="Y34" s="367"/>
      <c r="Z34" s="367"/>
      <c r="AA34" s="367"/>
      <c r="AB34" s="367"/>
      <c r="AC34" s="367"/>
      <c r="AD34" s="367"/>
      <c r="AE34" s="367"/>
      <c r="AF34" s="367"/>
      <c r="AG34" s="367"/>
      <c r="AH34" s="367"/>
      <c r="AI34" s="367"/>
      <c r="AJ34" s="367"/>
      <c r="AK34" s="367"/>
      <c r="AL34" s="367"/>
      <c r="AM34" s="367"/>
    </row>
    <row r="35" spans="1:39" ht="15" customHeight="1" x14ac:dyDescent="0.15">
      <c r="A35" s="268"/>
      <c r="B35" s="367" t="s">
        <v>443</v>
      </c>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row>
    <row r="36" spans="1:39" ht="15" customHeight="1" x14ac:dyDescent="0.15">
      <c r="A36" s="268">
        <v>5</v>
      </c>
      <c r="B36" s="268" t="s">
        <v>343</v>
      </c>
      <c r="C36" s="268"/>
      <c r="D36" s="268"/>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row>
    <row r="37" spans="1:39" ht="15" customHeight="1" x14ac:dyDescent="0.15">
      <c r="A37" s="268"/>
      <c r="B37" s="367" t="s">
        <v>444</v>
      </c>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row>
    <row r="38" spans="1:39" ht="15" customHeight="1" x14ac:dyDescent="0.15">
      <c r="A38" s="268"/>
      <c r="B38" s="367" t="s">
        <v>445</v>
      </c>
      <c r="C38" s="367"/>
      <c r="D38" s="367"/>
      <c r="E38" s="367"/>
      <c r="F38" s="367"/>
      <c r="G38" s="367"/>
      <c r="H38" s="367"/>
      <c r="I38" s="367"/>
      <c r="J38" s="367"/>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367"/>
      <c r="AI38" s="367"/>
      <c r="AJ38" s="367"/>
      <c r="AK38" s="367"/>
      <c r="AL38" s="367"/>
      <c r="AM38" s="367"/>
    </row>
    <row r="39" spans="1:39" ht="15" customHeight="1" x14ac:dyDescent="0.15">
      <c r="A39" s="268"/>
      <c r="B39" s="367" t="s">
        <v>446</v>
      </c>
      <c r="C39" s="367"/>
      <c r="D39" s="367"/>
      <c r="E39" s="367"/>
      <c r="F39" s="367"/>
      <c r="G39" s="367"/>
      <c r="H39" s="367"/>
      <c r="I39" s="367"/>
      <c r="J39" s="367"/>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67"/>
      <c r="AL39" s="367"/>
      <c r="AM39" s="367"/>
    </row>
    <row r="40" spans="1:39" ht="15" customHeight="1" x14ac:dyDescent="0.15">
      <c r="A40" s="268">
        <v>6</v>
      </c>
      <c r="B40" s="268" t="s">
        <v>344</v>
      </c>
      <c r="C40" s="268"/>
      <c r="D40" s="268"/>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8"/>
      <c r="AD40" s="268"/>
      <c r="AE40" s="268"/>
      <c r="AF40" s="268"/>
      <c r="AG40" s="268"/>
      <c r="AH40" s="268"/>
      <c r="AI40" s="268"/>
      <c r="AJ40" s="268"/>
      <c r="AK40" s="268"/>
    </row>
    <row r="41" spans="1:39" ht="15" customHeight="1" x14ac:dyDescent="0.15">
      <c r="A41" s="268"/>
      <c r="B41" s="367" t="s">
        <v>447</v>
      </c>
      <c r="C41" s="367"/>
      <c r="D41" s="367"/>
      <c r="E41" s="367"/>
      <c r="F41" s="367"/>
      <c r="G41" s="367"/>
      <c r="H41" s="367"/>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367"/>
    </row>
    <row r="42" spans="1:39" ht="15" customHeight="1" x14ac:dyDescent="0.15">
      <c r="A42" s="268"/>
      <c r="B42" s="367" t="s">
        <v>448</v>
      </c>
      <c r="C42" s="367"/>
      <c r="D42" s="367"/>
      <c r="E42" s="367"/>
      <c r="F42" s="367"/>
      <c r="G42" s="367"/>
      <c r="H42" s="367"/>
      <c r="I42" s="367"/>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row>
    <row r="43" spans="1:39" ht="15" customHeight="1" x14ac:dyDescent="0.15">
      <c r="A43" s="268"/>
      <c r="B43" s="367" t="s">
        <v>449</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1:39" ht="15" customHeight="1" x14ac:dyDescent="0.15">
      <c r="A44" s="268"/>
      <c r="B44" s="268" t="s">
        <v>375</v>
      </c>
      <c r="C44" s="268"/>
      <c r="D44" s="268"/>
      <c r="E44" s="268"/>
      <c r="F44" s="268"/>
      <c r="G44" s="268"/>
      <c r="H44" s="268"/>
      <c r="I44" s="268"/>
      <c r="J44" s="268"/>
      <c r="K44" s="268"/>
      <c r="L44" s="268"/>
      <c r="M44" s="268"/>
      <c r="N44" s="268"/>
      <c r="O44" s="268"/>
      <c r="P44" s="268"/>
      <c r="Q44" s="268"/>
      <c r="R44" s="268"/>
      <c r="S44" s="268"/>
      <c r="T44" s="268"/>
      <c r="U44" s="268"/>
      <c r="V44" s="268"/>
      <c r="W44" s="268"/>
      <c r="X44" s="268"/>
      <c r="Y44" s="268"/>
      <c r="Z44" s="268"/>
      <c r="AA44" s="268"/>
      <c r="AB44" s="268"/>
      <c r="AC44" s="268"/>
      <c r="AD44" s="268"/>
      <c r="AE44" s="268"/>
      <c r="AF44" s="268"/>
      <c r="AG44" s="268"/>
      <c r="AH44" s="268"/>
      <c r="AI44" s="268"/>
      <c r="AJ44" s="268"/>
      <c r="AK44" s="268"/>
    </row>
    <row r="45" spans="1:39" ht="15" customHeight="1" x14ac:dyDescent="0.15">
      <c r="A45" s="268"/>
      <c r="B45" s="999" t="s">
        <v>380</v>
      </c>
      <c r="C45" s="999"/>
      <c r="D45" s="999"/>
      <c r="E45" s="999"/>
      <c r="F45" s="999"/>
      <c r="G45" s="999"/>
      <c r="H45" s="999"/>
      <c r="I45" s="999"/>
      <c r="J45" s="999"/>
      <c r="K45" s="999"/>
      <c r="L45" s="999"/>
      <c r="M45" s="999"/>
      <c r="N45" s="999"/>
      <c r="O45" s="999"/>
      <c r="P45" s="999"/>
      <c r="Q45" s="999"/>
      <c r="R45" s="999"/>
      <c r="S45" s="999"/>
      <c r="T45" s="999"/>
      <c r="U45" s="999"/>
      <c r="V45" s="999"/>
      <c r="W45" s="999"/>
      <c r="X45" s="999"/>
      <c r="Y45" s="999"/>
      <c r="Z45" s="999"/>
      <c r="AA45" s="999"/>
      <c r="AB45" s="999"/>
      <c r="AC45" s="999"/>
      <c r="AD45" s="999"/>
      <c r="AE45" s="999"/>
      <c r="AF45" s="999"/>
      <c r="AG45" s="999"/>
      <c r="AH45" s="999"/>
      <c r="AI45" s="999"/>
      <c r="AJ45" s="999"/>
      <c r="AK45" s="999"/>
      <c r="AL45" s="999"/>
      <c r="AM45" s="999"/>
    </row>
    <row r="46" spans="1:39" ht="15" customHeight="1" x14ac:dyDescent="0.15">
      <c r="A46" s="268">
        <v>7</v>
      </c>
      <c r="B46" s="268" t="s">
        <v>345</v>
      </c>
      <c r="C46" s="268"/>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row>
    <row r="47" spans="1:39" ht="15" customHeight="1" x14ac:dyDescent="0.15">
      <c r="A47" s="268"/>
      <c r="B47" s="268" t="s">
        <v>376</v>
      </c>
      <c r="C47" s="268"/>
      <c r="D47" s="268"/>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268"/>
    </row>
    <row r="48" spans="1:39" ht="15" customHeight="1" x14ac:dyDescent="0.15">
      <c r="A48" s="268"/>
      <c r="B48" s="268" t="s">
        <v>377</v>
      </c>
      <c r="C48" s="268"/>
      <c r="D48" s="268"/>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row>
    <row r="49" spans="1:39" ht="15" customHeight="1" x14ac:dyDescent="0.15">
      <c r="A49" s="268"/>
      <c r="B49" s="268" t="s">
        <v>378</v>
      </c>
      <c r="C49" s="268"/>
      <c r="D49" s="268"/>
      <c r="E49" s="268"/>
      <c r="F49" s="268"/>
      <c r="G49" s="268"/>
      <c r="H49" s="268"/>
      <c r="I49" s="268"/>
      <c r="J49" s="268"/>
      <c r="K49" s="268"/>
      <c r="L49" s="268"/>
      <c r="M49" s="268"/>
      <c r="N49" s="268"/>
      <c r="O49" s="268"/>
      <c r="P49" s="268"/>
      <c r="Q49" s="268"/>
      <c r="R49" s="268"/>
      <c r="S49" s="268"/>
      <c r="T49" s="268"/>
      <c r="U49" s="268"/>
      <c r="V49" s="268"/>
      <c r="W49" s="268"/>
      <c r="X49" s="268"/>
      <c r="Y49" s="268"/>
      <c r="Z49" s="268"/>
      <c r="AA49" s="268"/>
      <c r="AB49" s="268"/>
      <c r="AC49" s="268"/>
      <c r="AD49" s="268"/>
      <c r="AE49" s="268"/>
      <c r="AF49" s="268"/>
      <c r="AG49" s="268"/>
      <c r="AH49" s="268"/>
      <c r="AI49" s="268"/>
      <c r="AJ49" s="268"/>
      <c r="AK49" s="268"/>
    </row>
    <row r="50" spans="1:39" ht="15" customHeight="1" x14ac:dyDescent="0.15">
      <c r="A50" s="268"/>
      <c r="B50" s="367" t="s">
        <v>450</v>
      </c>
      <c r="C50" s="367"/>
      <c r="D50" s="367"/>
      <c r="E50" s="367"/>
      <c r="F50" s="367"/>
      <c r="G50" s="367"/>
      <c r="H50" s="367"/>
      <c r="I50" s="367"/>
      <c r="J50" s="367"/>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7"/>
      <c r="AH50" s="367"/>
      <c r="AI50" s="367"/>
      <c r="AJ50" s="367"/>
      <c r="AK50" s="367"/>
      <c r="AL50" s="367"/>
      <c r="AM50" s="367"/>
    </row>
    <row r="51" spans="1:39" ht="15" customHeight="1" x14ac:dyDescent="0.15">
      <c r="A51" s="268"/>
      <c r="B51" s="367" t="s">
        <v>451</v>
      </c>
      <c r="C51" s="367"/>
      <c r="D51" s="367"/>
      <c r="E51" s="367"/>
      <c r="F51" s="367"/>
      <c r="G51" s="367"/>
      <c r="H51" s="367"/>
      <c r="I51" s="367"/>
      <c r="J51" s="367"/>
      <c r="K51" s="367"/>
      <c r="L51" s="367"/>
      <c r="M51" s="367"/>
      <c r="N51" s="367"/>
      <c r="O51" s="367"/>
      <c r="P51" s="367"/>
      <c r="Q51" s="367"/>
      <c r="R51" s="367"/>
      <c r="S51" s="367"/>
      <c r="T51" s="367"/>
      <c r="U51" s="367"/>
      <c r="V51" s="367"/>
      <c r="W51" s="367"/>
      <c r="X51" s="367"/>
      <c r="Y51" s="367"/>
      <c r="Z51" s="367"/>
      <c r="AA51" s="367"/>
      <c r="AB51" s="367"/>
      <c r="AC51" s="367"/>
      <c r="AD51" s="367"/>
      <c r="AE51" s="367"/>
      <c r="AF51" s="367"/>
      <c r="AG51" s="367"/>
      <c r="AH51" s="367"/>
      <c r="AI51" s="367"/>
      <c r="AJ51" s="367"/>
      <c r="AK51" s="367"/>
      <c r="AL51" s="367"/>
      <c r="AM51" s="367"/>
    </row>
    <row r="52" spans="1:39" ht="15" customHeight="1" x14ac:dyDescent="0.15">
      <c r="A52" s="268"/>
      <c r="B52" s="274" t="s">
        <v>379</v>
      </c>
      <c r="C52" s="268"/>
      <c r="D52" s="268"/>
      <c r="E52" s="268"/>
      <c r="F52" s="268"/>
      <c r="G52" s="268"/>
      <c r="H52" s="268"/>
      <c r="I52" s="268"/>
      <c r="J52" s="268"/>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68"/>
      <c r="AH52" s="268"/>
      <c r="AI52" s="268"/>
      <c r="AJ52" s="268"/>
      <c r="AK52" s="268"/>
    </row>
    <row r="53" spans="1:39" ht="15" customHeight="1" x14ac:dyDescent="0.15">
      <c r="A53" s="268">
        <v>8</v>
      </c>
      <c r="B53" s="268" t="s">
        <v>346</v>
      </c>
      <c r="C53" s="268"/>
      <c r="D53" s="268"/>
      <c r="E53" s="268"/>
      <c r="F53" s="268"/>
      <c r="G53" s="268"/>
      <c r="H53" s="268"/>
      <c r="I53" s="268"/>
      <c r="J53" s="268"/>
      <c r="K53" s="268"/>
      <c r="L53" s="268"/>
      <c r="M53" s="268"/>
      <c r="N53" s="268"/>
      <c r="O53" s="268"/>
      <c r="P53" s="268"/>
      <c r="Q53" s="268"/>
      <c r="R53" s="268"/>
      <c r="S53" s="268"/>
      <c r="T53" s="268"/>
      <c r="U53" s="268"/>
      <c r="V53" s="268"/>
      <c r="W53" s="268"/>
      <c r="X53" s="268"/>
      <c r="Y53" s="268"/>
      <c r="Z53" s="268"/>
      <c r="AA53" s="268"/>
      <c r="AB53" s="268"/>
      <c r="AC53" s="268"/>
      <c r="AD53" s="268"/>
      <c r="AE53" s="268"/>
      <c r="AF53" s="268"/>
      <c r="AG53" s="268"/>
      <c r="AH53" s="268"/>
      <c r="AI53" s="268"/>
      <c r="AJ53" s="268"/>
      <c r="AK53" s="268"/>
    </row>
    <row r="54" spans="1:39" ht="15" customHeight="1" x14ac:dyDescent="0.15">
      <c r="A54" s="268"/>
      <c r="B54" s="367" t="s">
        <v>452</v>
      </c>
      <c r="C54" s="367"/>
      <c r="D54" s="367"/>
      <c r="E54" s="367"/>
      <c r="F54" s="367"/>
      <c r="G54" s="367"/>
      <c r="H54" s="367"/>
      <c r="I54" s="367"/>
      <c r="J54" s="367"/>
      <c r="K54" s="367"/>
      <c r="L54" s="367"/>
      <c r="M54" s="367"/>
      <c r="N54" s="367"/>
      <c r="O54" s="367"/>
      <c r="P54" s="367"/>
      <c r="Q54" s="367"/>
      <c r="R54" s="367"/>
      <c r="S54" s="367"/>
      <c r="T54" s="367"/>
      <c r="U54" s="367"/>
      <c r="V54" s="367"/>
      <c r="W54" s="367"/>
      <c r="X54" s="367"/>
      <c r="Y54" s="367"/>
      <c r="Z54" s="367"/>
      <c r="AA54" s="367"/>
      <c r="AB54" s="367"/>
      <c r="AC54" s="367"/>
      <c r="AD54" s="367"/>
      <c r="AE54" s="367"/>
      <c r="AF54" s="367"/>
      <c r="AG54" s="367"/>
      <c r="AH54" s="367"/>
      <c r="AI54" s="367"/>
      <c r="AJ54" s="367"/>
      <c r="AK54" s="367"/>
      <c r="AL54" s="367"/>
      <c r="AM54" s="367"/>
    </row>
    <row r="55" spans="1:39" ht="15" customHeight="1" x14ac:dyDescent="0.15">
      <c r="A55" s="268"/>
      <c r="B55" s="367" t="s">
        <v>453</v>
      </c>
      <c r="C55" s="367"/>
      <c r="D55" s="367"/>
      <c r="E55" s="367"/>
      <c r="F55" s="367"/>
      <c r="G55" s="367"/>
      <c r="H55" s="367"/>
      <c r="I55" s="367"/>
      <c r="J55" s="367"/>
      <c r="K55" s="367"/>
      <c r="L55" s="367"/>
      <c r="M55" s="367"/>
      <c r="N55" s="367"/>
      <c r="O55" s="367"/>
      <c r="P55" s="367"/>
      <c r="Q55" s="367"/>
      <c r="R55" s="367"/>
      <c r="S55" s="367"/>
      <c r="T55" s="367"/>
      <c r="U55" s="367"/>
      <c r="V55" s="367"/>
      <c r="W55" s="367"/>
      <c r="X55" s="367"/>
      <c r="Y55" s="367"/>
      <c r="Z55" s="367"/>
      <c r="AA55" s="367"/>
      <c r="AB55" s="367"/>
      <c r="AC55" s="367"/>
      <c r="AD55" s="367"/>
      <c r="AE55" s="367"/>
      <c r="AF55" s="367"/>
      <c r="AG55" s="367"/>
      <c r="AH55" s="367"/>
      <c r="AI55" s="367"/>
      <c r="AJ55" s="367"/>
      <c r="AK55" s="367"/>
      <c r="AL55" s="367"/>
      <c r="AM55" s="367"/>
    </row>
    <row r="56" spans="1:39" ht="15" customHeight="1" x14ac:dyDescent="0.15">
      <c r="A56" s="268"/>
      <c r="B56" s="367" t="s">
        <v>454</v>
      </c>
      <c r="C56" s="367"/>
      <c r="D56" s="367"/>
      <c r="E56" s="367"/>
      <c r="F56" s="367"/>
      <c r="G56" s="367"/>
      <c r="H56" s="367"/>
      <c r="I56" s="367"/>
      <c r="J56" s="367"/>
      <c r="K56" s="367"/>
      <c r="L56" s="367"/>
      <c r="M56" s="367"/>
      <c r="N56" s="367"/>
      <c r="O56" s="367"/>
      <c r="P56" s="367"/>
      <c r="Q56" s="367"/>
      <c r="R56" s="367"/>
      <c r="S56" s="367"/>
      <c r="T56" s="367"/>
      <c r="U56" s="367"/>
      <c r="V56" s="367"/>
      <c r="W56" s="367"/>
      <c r="X56" s="367"/>
      <c r="Y56" s="367"/>
      <c r="Z56" s="367"/>
      <c r="AA56" s="367"/>
      <c r="AB56" s="367"/>
      <c r="AC56" s="367"/>
      <c r="AD56" s="367"/>
      <c r="AE56" s="367"/>
      <c r="AF56" s="367"/>
      <c r="AG56" s="367"/>
      <c r="AH56" s="367"/>
      <c r="AI56" s="367"/>
      <c r="AJ56" s="367"/>
      <c r="AK56" s="367"/>
      <c r="AL56" s="367"/>
      <c r="AM56" s="367"/>
    </row>
    <row r="57" spans="1:39" ht="15" customHeight="1" x14ac:dyDescent="0.15">
      <c r="A57" s="268"/>
      <c r="B57" s="367" t="s">
        <v>455</v>
      </c>
      <c r="C57" s="367"/>
      <c r="D57" s="367"/>
      <c r="E57" s="367"/>
      <c r="F57" s="367"/>
      <c r="G57" s="367"/>
      <c r="H57" s="367"/>
      <c r="I57" s="367"/>
      <c r="J57" s="367"/>
      <c r="K57" s="367"/>
      <c r="L57" s="367"/>
      <c r="M57" s="367"/>
      <c r="N57" s="367"/>
      <c r="O57" s="367"/>
      <c r="P57" s="367"/>
      <c r="Q57" s="367"/>
      <c r="R57" s="367"/>
      <c r="S57" s="367"/>
      <c r="T57" s="367"/>
      <c r="U57" s="367"/>
      <c r="V57" s="367"/>
      <c r="W57" s="367"/>
      <c r="X57" s="367"/>
      <c r="Y57" s="367"/>
      <c r="Z57" s="367"/>
      <c r="AA57" s="367"/>
      <c r="AB57" s="367"/>
      <c r="AC57" s="367"/>
      <c r="AD57" s="367"/>
      <c r="AE57" s="367"/>
      <c r="AF57" s="367"/>
      <c r="AG57" s="367"/>
      <c r="AH57" s="367"/>
      <c r="AI57" s="367"/>
      <c r="AJ57" s="367"/>
      <c r="AK57" s="367"/>
      <c r="AL57" s="367"/>
      <c r="AM57" s="367"/>
    </row>
    <row r="58" spans="1:39" ht="15" customHeight="1" x14ac:dyDescent="0.15">
      <c r="A58" s="268"/>
      <c r="B58" s="367" t="s">
        <v>456</v>
      </c>
      <c r="C58" s="367"/>
      <c r="D58" s="367"/>
      <c r="E58" s="367"/>
      <c r="F58" s="367"/>
      <c r="G58" s="367"/>
      <c r="H58" s="367"/>
      <c r="I58" s="367"/>
      <c r="J58" s="367"/>
      <c r="K58" s="367"/>
      <c r="L58" s="367"/>
      <c r="M58" s="367"/>
      <c r="N58" s="367"/>
      <c r="O58" s="367"/>
      <c r="P58" s="367"/>
      <c r="Q58" s="367"/>
      <c r="R58" s="367"/>
      <c r="S58" s="367"/>
      <c r="T58" s="367"/>
      <c r="U58" s="367"/>
      <c r="V58" s="367"/>
      <c r="W58" s="367"/>
      <c r="X58" s="367"/>
      <c r="Y58" s="367"/>
      <c r="Z58" s="367"/>
      <c r="AA58" s="367"/>
      <c r="AB58" s="367"/>
      <c r="AC58" s="367"/>
      <c r="AD58" s="367"/>
      <c r="AE58" s="367"/>
      <c r="AF58" s="367"/>
      <c r="AG58" s="367"/>
      <c r="AH58" s="367"/>
      <c r="AI58" s="367"/>
      <c r="AJ58" s="367"/>
      <c r="AK58" s="367"/>
      <c r="AL58" s="367"/>
      <c r="AM58" s="367"/>
    </row>
    <row r="59" spans="1:39" ht="15" customHeight="1" x14ac:dyDescent="0.15">
      <c r="A59" s="268">
        <v>9</v>
      </c>
      <c r="B59" s="268" t="s">
        <v>347</v>
      </c>
      <c r="C59" s="268"/>
      <c r="D59" s="268"/>
      <c r="E59" s="268"/>
      <c r="F59" s="268"/>
      <c r="G59" s="268"/>
      <c r="H59" s="268"/>
      <c r="I59" s="268"/>
      <c r="J59" s="268"/>
      <c r="K59" s="268"/>
      <c r="L59" s="268"/>
      <c r="M59" s="268"/>
      <c r="N59" s="268"/>
      <c r="O59" s="268"/>
      <c r="P59" s="268"/>
      <c r="Q59" s="268"/>
      <c r="R59" s="268"/>
      <c r="S59" s="274"/>
      <c r="T59" s="268"/>
      <c r="U59" s="268"/>
      <c r="V59" s="268"/>
      <c r="W59" s="268"/>
      <c r="X59" s="268"/>
      <c r="Y59" s="268"/>
      <c r="Z59" s="268"/>
      <c r="AA59" s="268"/>
      <c r="AB59" s="268"/>
      <c r="AC59" s="268"/>
      <c r="AD59" s="268"/>
      <c r="AE59" s="268"/>
      <c r="AF59" s="268"/>
      <c r="AG59" s="268"/>
      <c r="AH59" s="268"/>
      <c r="AI59" s="268"/>
      <c r="AJ59" s="268"/>
      <c r="AK59" s="268"/>
    </row>
    <row r="60" spans="1:39" ht="15" customHeight="1" x14ac:dyDescent="0.15">
      <c r="A60" s="268">
        <v>10</v>
      </c>
      <c r="B60" s="268" t="s">
        <v>348</v>
      </c>
      <c r="C60" s="268"/>
      <c r="D60" s="268"/>
      <c r="E60" s="268"/>
      <c r="F60" s="268"/>
      <c r="G60" s="268"/>
      <c r="H60" s="268"/>
      <c r="I60" s="268"/>
      <c r="J60" s="268"/>
      <c r="K60" s="268"/>
      <c r="L60" s="268"/>
      <c r="M60" s="268"/>
      <c r="N60" s="268"/>
      <c r="O60" s="268"/>
      <c r="P60" s="268"/>
      <c r="Q60" s="268"/>
      <c r="R60" s="268"/>
      <c r="S60" s="268"/>
      <c r="T60" s="268"/>
      <c r="U60" s="268"/>
      <c r="V60" s="268"/>
      <c r="W60" s="268"/>
      <c r="X60" s="268"/>
      <c r="Y60" s="268"/>
      <c r="Z60" s="268"/>
      <c r="AA60" s="268"/>
      <c r="AB60" s="268"/>
      <c r="AC60" s="268"/>
      <c r="AD60" s="268"/>
      <c r="AE60" s="268"/>
      <c r="AF60" s="268"/>
      <c r="AG60" s="268"/>
      <c r="AH60" s="268"/>
      <c r="AI60" s="268"/>
      <c r="AJ60" s="268"/>
      <c r="AK60" s="268"/>
    </row>
    <row r="61" spans="1:39" ht="15" customHeight="1" x14ac:dyDescent="0.15">
      <c r="A61" s="268"/>
      <c r="B61" s="968" t="s">
        <v>433</v>
      </c>
      <c r="C61" s="968"/>
      <c r="D61" s="968"/>
      <c r="E61" s="968"/>
      <c r="F61" s="968"/>
      <c r="G61" s="968"/>
      <c r="H61" s="968"/>
      <c r="I61" s="968"/>
      <c r="J61" s="968"/>
      <c r="K61" s="968"/>
      <c r="L61" s="968"/>
      <c r="M61" s="968"/>
      <c r="N61" s="968"/>
      <c r="O61" s="968"/>
      <c r="P61" s="968"/>
      <c r="Q61" s="968"/>
      <c r="R61" s="968"/>
      <c r="S61" s="968"/>
      <c r="T61" s="968"/>
      <c r="U61" s="968"/>
      <c r="V61" s="968"/>
      <c r="W61" s="968"/>
      <c r="X61" s="968"/>
      <c r="Y61" s="968"/>
      <c r="Z61" s="968"/>
      <c r="AA61" s="968"/>
      <c r="AB61" s="968"/>
      <c r="AC61" s="968"/>
      <c r="AD61" s="968"/>
      <c r="AE61" s="968"/>
      <c r="AF61" s="968"/>
      <c r="AG61" s="968"/>
      <c r="AH61" s="968"/>
      <c r="AI61" s="968"/>
      <c r="AJ61" s="968"/>
      <c r="AK61" s="968"/>
      <c r="AL61" s="968"/>
      <c r="AM61" s="968"/>
    </row>
    <row r="62" spans="1:39" ht="15" customHeight="1" x14ac:dyDescent="0.15">
      <c r="A62" s="268">
        <v>11</v>
      </c>
      <c r="B62" s="268" t="s">
        <v>349</v>
      </c>
      <c r="C62" s="268"/>
      <c r="D62" s="268"/>
      <c r="E62" s="268"/>
      <c r="F62" s="268"/>
      <c r="G62" s="268"/>
      <c r="H62" s="268"/>
      <c r="I62" s="268"/>
      <c r="J62" s="268"/>
      <c r="K62" s="268"/>
      <c r="L62" s="268"/>
      <c r="M62" s="268"/>
      <c r="N62" s="268"/>
      <c r="O62" s="268"/>
      <c r="P62" s="268"/>
      <c r="Q62" s="268"/>
      <c r="R62" s="268"/>
      <c r="S62" s="268"/>
      <c r="T62" s="268"/>
      <c r="U62" s="268"/>
      <c r="V62" s="268"/>
      <c r="W62" s="268"/>
      <c r="X62" s="268"/>
      <c r="Y62" s="268"/>
      <c r="Z62" s="268"/>
      <c r="AA62" s="268"/>
      <c r="AB62" s="268"/>
      <c r="AC62" s="268"/>
      <c r="AD62" s="268"/>
      <c r="AE62" s="268"/>
      <c r="AF62" s="268"/>
      <c r="AG62" s="268"/>
      <c r="AH62" s="268"/>
      <c r="AI62" s="268"/>
      <c r="AJ62" s="268"/>
      <c r="AK62" s="268"/>
    </row>
    <row r="63" spans="1:39" ht="15" customHeight="1" x14ac:dyDescent="0.15">
      <c r="A63" s="268"/>
      <c r="B63" s="268"/>
      <c r="C63" s="268"/>
      <c r="D63" s="268"/>
      <c r="E63" s="268"/>
      <c r="F63" s="268"/>
      <c r="G63" s="268"/>
      <c r="H63" s="268"/>
      <c r="I63" s="268"/>
      <c r="J63" s="268"/>
      <c r="K63" s="268"/>
      <c r="L63" s="268"/>
      <c r="M63" s="268"/>
      <c r="N63" s="268"/>
      <c r="O63" s="268"/>
      <c r="P63" s="268"/>
      <c r="Q63" s="268"/>
      <c r="R63" s="268"/>
      <c r="S63" s="268"/>
      <c r="T63" s="268"/>
      <c r="U63" s="268"/>
      <c r="V63" s="268"/>
      <c r="W63" s="268"/>
      <c r="X63" s="268"/>
      <c r="Y63" s="268"/>
      <c r="Z63" s="268"/>
      <c r="AA63" s="268"/>
      <c r="AB63" s="268"/>
      <c r="AC63" s="268"/>
      <c r="AD63" s="268"/>
      <c r="AE63" s="268"/>
      <c r="AF63" s="268"/>
      <c r="AG63" s="268"/>
      <c r="AH63" s="268"/>
      <c r="AI63" s="268"/>
      <c r="AJ63" s="268"/>
      <c r="AK63" s="268"/>
    </row>
    <row r="64" spans="1:39" ht="15" customHeight="1" x14ac:dyDescent="0.15">
      <c r="R64" s="275"/>
      <c r="S64" s="275"/>
      <c r="T64" s="275"/>
      <c r="U64" s="275"/>
      <c r="V64" s="275"/>
      <c r="W64" s="275"/>
      <c r="X64" s="275"/>
    </row>
    <row r="65" spans="1:38" ht="18" customHeight="1" x14ac:dyDescent="0.15">
      <c r="A65" s="271" t="s">
        <v>350</v>
      </c>
    </row>
    <row r="66" spans="1:38" ht="18" customHeight="1" x14ac:dyDescent="0.15">
      <c r="A66" s="973" t="s">
        <v>351</v>
      </c>
      <c r="B66" s="940" t="s">
        <v>352</v>
      </c>
      <c r="C66" s="940"/>
      <c r="D66" s="940"/>
      <c r="E66" s="940"/>
      <c r="F66" s="940"/>
      <c r="G66" s="940"/>
      <c r="H66" s="940"/>
      <c r="I66" s="940"/>
      <c r="J66" s="940"/>
      <c r="K66" s="940"/>
      <c r="L66" s="940"/>
      <c r="M66" s="940"/>
      <c r="N66" s="940"/>
      <c r="O66" s="940"/>
      <c r="P66" s="940"/>
      <c r="Q66" s="940"/>
      <c r="R66" s="940"/>
      <c r="S66" s="940"/>
      <c r="T66" s="940"/>
      <c r="U66" s="969" t="s">
        <v>353</v>
      </c>
      <c r="V66" s="970"/>
      <c r="W66" s="970"/>
      <c r="X66" s="971"/>
      <c r="Y66" s="971"/>
      <c r="Z66" s="971"/>
      <c r="AA66" s="971"/>
      <c r="AB66" s="971"/>
      <c r="AC66" s="971"/>
      <c r="AD66" s="971"/>
      <c r="AE66" s="971"/>
      <c r="AF66" s="971"/>
      <c r="AG66" s="971"/>
      <c r="AH66" s="972"/>
      <c r="AI66" s="973" t="s">
        <v>402</v>
      </c>
      <c r="AJ66" s="974"/>
      <c r="AK66" s="974"/>
      <c r="AL66" s="975"/>
    </row>
    <row r="67" spans="1:38" ht="18" customHeight="1" x14ac:dyDescent="0.15">
      <c r="A67" s="925"/>
      <c r="B67" s="940" t="s">
        <v>290</v>
      </c>
      <c r="C67" s="940"/>
      <c r="D67" s="940"/>
      <c r="E67" s="940"/>
      <c r="F67" s="940"/>
      <c r="G67" s="940"/>
      <c r="H67" s="940"/>
      <c r="I67" s="940"/>
      <c r="J67" s="940"/>
      <c r="K67" s="940"/>
      <c r="L67" s="940"/>
      <c r="M67" s="940"/>
      <c r="N67" s="940" t="s">
        <v>354</v>
      </c>
      <c r="O67" s="940"/>
      <c r="P67" s="1013" t="s">
        <v>355</v>
      </c>
      <c r="Q67" s="1013"/>
      <c r="R67" s="1013"/>
      <c r="S67" s="1013"/>
      <c r="T67" s="1013"/>
      <c r="U67" s="1000" t="str">
        <f>申請書入力シート!R40</f>
        <v>10ａ当たり</v>
      </c>
      <c r="V67" s="1001"/>
      <c r="W67" s="1001"/>
      <c r="X67" s="1001"/>
      <c r="Y67" s="1001"/>
      <c r="Z67" s="1002"/>
      <c r="AA67" s="1006" t="s">
        <v>356</v>
      </c>
      <c r="AB67" s="1007"/>
      <c r="AC67" s="1007"/>
      <c r="AD67" s="1008"/>
      <c r="AE67" s="1006" t="s">
        <v>357</v>
      </c>
      <c r="AF67" s="1007"/>
      <c r="AG67" s="1007"/>
      <c r="AH67" s="1008"/>
      <c r="AI67" s="925"/>
      <c r="AJ67" s="976"/>
      <c r="AK67" s="976"/>
      <c r="AL67" s="926"/>
    </row>
    <row r="68" spans="1:38" ht="18" customHeight="1" x14ac:dyDescent="0.15">
      <c r="A68" s="977"/>
      <c r="B68" s="940"/>
      <c r="C68" s="940"/>
      <c r="D68" s="940"/>
      <c r="E68" s="940"/>
      <c r="F68" s="940"/>
      <c r="G68" s="940"/>
      <c r="H68" s="940"/>
      <c r="I68" s="940"/>
      <c r="J68" s="940"/>
      <c r="K68" s="940"/>
      <c r="L68" s="940"/>
      <c r="M68" s="940"/>
      <c r="N68" s="940"/>
      <c r="O68" s="940"/>
      <c r="P68" s="977" t="s">
        <v>358</v>
      </c>
      <c r="Q68" s="978"/>
      <c r="R68" s="978"/>
      <c r="S68" s="978"/>
      <c r="T68" s="979"/>
      <c r="U68" s="1003"/>
      <c r="V68" s="1004"/>
      <c r="W68" s="1004"/>
      <c r="X68" s="1004"/>
      <c r="Y68" s="1004"/>
      <c r="Z68" s="1005"/>
      <c r="AA68" s="1009"/>
      <c r="AB68" s="1010"/>
      <c r="AC68" s="1010"/>
      <c r="AD68" s="1011"/>
      <c r="AE68" s="1009"/>
      <c r="AF68" s="1010"/>
      <c r="AG68" s="1010"/>
      <c r="AH68" s="1011"/>
      <c r="AI68" s="977"/>
      <c r="AJ68" s="978"/>
      <c r="AK68" s="978"/>
      <c r="AL68" s="979"/>
    </row>
    <row r="69" spans="1:38" ht="18" customHeight="1" x14ac:dyDescent="0.15">
      <c r="A69" s="325">
        <v>1</v>
      </c>
      <c r="B69" s="986" t="str">
        <f>'申請書（両面1部）'!A26</f>
        <v/>
      </c>
      <c r="C69" s="987"/>
      <c r="D69" s="987"/>
      <c r="E69" s="987"/>
      <c r="F69" s="987"/>
      <c r="G69" s="987"/>
      <c r="H69" s="987"/>
      <c r="I69" s="987"/>
      <c r="J69" s="987"/>
      <c r="K69" s="987"/>
      <c r="L69" s="987"/>
      <c r="M69" s="988"/>
      <c r="N69" s="925">
        <f>'申請書（両面1部）'!E26</f>
        <v>0</v>
      </c>
      <c r="O69" s="926"/>
      <c r="P69" s="936">
        <f>'申請書（両面1部）'!F26</f>
        <v>0</v>
      </c>
      <c r="Q69" s="937"/>
      <c r="R69" s="937"/>
      <c r="S69" s="937"/>
      <c r="T69" s="938"/>
      <c r="U69" s="927">
        <f>'申請書（両面1部）'!I26</f>
        <v>0</v>
      </c>
      <c r="V69" s="928"/>
      <c r="W69" s="928"/>
      <c r="X69" s="928"/>
      <c r="Y69" s="928"/>
      <c r="Z69" s="929"/>
      <c r="AA69" s="989" t="str">
        <f>申請書入力シート!R44</f>
        <v>毎年11月末日</v>
      </c>
      <c r="AB69" s="990"/>
      <c r="AC69" s="990"/>
      <c r="AD69" s="991"/>
      <c r="AE69" s="980" t="str">
        <f>申請書入力シート!R45</f>
        <v>現金持参</v>
      </c>
      <c r="AF69" s="981"/>
      <c r="AG69" s="981"/>
      <c r="AH69" s="982"/>
      <c r="AI69" s="983">
        <f>IF(U69="","",IF($U$67="総額","",ROUND(P69/1000*申請書入力シート!$U$41,0)))</f>
        <v>0</v>
      </c>
      <c r="AJ69" s="984"/>
      <c r="AK69" s="984"/>
      <c r="AL69" s="985"/>
    </row>
    <row r="70" spans="1:38" ht="18" customHeight="1" x14ac:dyDescent="0.15">
      <c r="A70" s="326" t="str">
        <f>IF(P70&gt;0,A69+1,"")</f>
        <v/>
      </c>
      <c r="B70" s="922" t="str">
        <f>'申請書（両面1部）'!A27</f>
        <v/>
      </c>
      <c r="C70" s="923"/>
      <c r="D70" s="923"/>
      <c r="E70" s="923"/>
      <c r="F70" s="923"/>
      <c r="G70" s="923"/>
      <c r="H70" s="923"/>
      <c r="I70" s="923"/>
      <c r="J70" s="923"/>
      <c r="K70" s="923"/>
      <c r="L70" s="923"/>
      <c r="M70" s="924"/>
      <c r="N70" s="925" t="str">
        <f>'申請書（両面1部）'!E27</f>
        <v/>
      </c>
      <c r="O70" s="926"/>
      <c r="P70" s="936">
        <f>'申請書（両面1部）'!F27</f>
        <v>0</v>
      </c>
      <c r="Q70" s="937"/>
      <c r="R70" s="937"/>
      <c r="S70" s="937"/>
      <c r="T70" s="938"/>
      <c r="U70" s="927" t="str">
        <f>'申請書（両面1部）'!I27</f>
        <v/>
      </c>
      <c r="V70" s="928"/>
      <c r="W70" s="928"/>
      <c r="X70" s="928"/>
      <c r="Y70" s="928"/>
      <c r="Z70" s="929"/>
      <c r="AA70" s="294"/>
      <c r="AB70" s="295"/>
      <c r="AC70" s="295"/>
      <c r="AD70" s="296"/>
      <c r="AI70" s="930" t="str">
        <f>IF(U70="","",IF($U$67="総額","",ROUND(P70/1000*申請書入力シート!$U$41,0)))</f>
        <v/>
      </c>
      <c r="AJ70" s="931"/>
      <c r="AK70" s="931"/>
      <c r="AL70" s="932"/>
    </row>
    <row r="71" spans="1:38" ht="18" customHeight="1" x14ac:dyDescent="0.15">
      <c r="A71" s="326" t="str">
        <f>IF(P71&gt;0,A70+1,"")</f>
        <v/>
      </c>
      <c r="B71" s="922" t="str">
        <f>'申請書（両面1部）'!A28</f>
        <v/>
      </c>
      <c r="C71" s="923"/>
      <c r="D71" s="923"/>
      <c r="E71" s="923"/>
      <c r="F71" s="923"/>
      <c r="G71" s="923"/>
      <c r="H71" s="923"/>
      <c r="I71" s="923"/>
      <c r="J71" s="923"/>
      <c r="K71" s="923"/>
      <c r="L71" s="923"/>
      <c r="M71" s="924"/>
      <c r="N71" s="925" t="str">
        <f>'申請書（両面1部）'!E28</f>
        <v/>
      </c>
      <c r="O71" s="926"/>
      <c r="P71" s="936">
        <f>'申請書（両面1部）'!F28</f>
        <v>0</v>
      </c>
      <c r="Q71" s="937"/>
      <c r="R71" s="937"/>
      <c r="S71" s="937"/>
      <c r="T71" s="938"/>
      <c r="U71" s="927" t="str">
        <f>'申請書（両面1部）'!I28</f>
        <v/>
      </c>
      <c r="V71" s="928"/>
      <c r="W71" s="928"/>
      <c r="X71" s="928"/>
      <c r="Y71" s="928"/>
      <c r="Z71" s="929"/>
      <c r="AA71" s="276"/>
      <c r="AB71" s="277"/>
      <c r="AC71" s="277"/>
      <c r="AD71" s="278"/>
      <c r="AI71" s="930" t="str">
        <f>IF(U71="","",IF($U$67="総額","",ROUND(P71/1000*申請書入力シート!$U$41,0)))</f>
        <v/>
      </c>
      <c r="AJ71" s="931"/>
      <c r="AK71" s="931"/>
      <c r="AL71" s="932"/>
    </row>
    <row r="72" spans="1:38" ht="18" customHeight="1" x14ac:dyDescent="0.15">
      <c r="A72" s="326" t="str">
        <f t="shared" ref="A72:A84" si="0">IF(P72&gt;0,A71+1,"")</f>
        <v/>
      </c>
      <c r="B72" s="922" t="str">
        <f>'申請書（両面1部）'!A29</f>
        <v/>
      </c>
      <c r="C72" s="923"/>
      <c r="D72" s="923"/>
      <c r="E72" s="923"/>
      <c r="F72" s="923"/>
      <c r="G72" s="923"/>
      <c r="H72" s="923"/>
      <c r="I72" s="923"/>
      <c r="J72" s="923"/>
      <c r="K72" s="923"/>
      <c r="L72" s="923"/>
      <c r="M72" s="924"/>
      <c r="N72" s="925" t="str">
        <f>'申請書（両面1部）'!E29</f>
        <v/>
      </c>
      <c r="O72" s="926"/>
      <c r="P72" s="936">
        <f>'申請書（両面1部）'!F29</f>
        <v>0</v>
      </c>
      <c r="Q72" s="937"/>
      <c r="R72" s="937"/>
      <c r="S72" s="937"/>
      <c r="T72" s="938"/>
      <c r="U72" s="927" t="str">
        <f>'申請書（両面1部）'!I29</f>
        <v/>
      </c>
      <c r="V72" s="928"/>
      <c r="W72" s="928"/>
      <c r="X72" s="928"/>
      <c r="Y72" s="928"/>
      <c r="Z72" s="929"/>
      <c r="AA72" s="276"/>
      <c r="AB72" s="277"/>
      <c r="AC72" s="277"/>
      <c r="AD72" s="278"/>
      <c r="AI72" s="930" t="str">
        <f>IF(U72="","",IF($U$67="総額","",ROUND(P72/1000*申請書入力シート!$U$41,0)))</f>
        <v/>
      </c>
      <c r="AJ72" s="931"/>
      <c r="AK72" s="931"/>
      <c r="AL72" s="932"/>
    </row>
    <row r="73" spans="1:38" ht="18" customHeight="1" x14ac:dyDescent="0.15">
      <c r="A73" s="326" t="str">
        <f t="shared" si="0"/>
        <v/>
      </c>
      <c r="B73" s="922" t="str">
        <f>'申請書（両面1部）'!A30</f>
        <v/>
      </c>
      <c r="C73" s="923"/>
      <c r="D73" s="923"/>
      <c r="E73" s="923"/>
      <c r="F73" s="923"/>
      <c r="G73" s="923"/>
      <c r="H73" s="923"/>
      <c r="I73" s="923"/>
      <c r="J73" s="923"/>
      <c r="K73" s="923"/>
      <c r="L73" s="923"/>
      <c r="M73" s="924"/>
      <c r="N73" s="925" t="str">
        <f>'申請書（両面1部）'!E30</f>
        <v/>
      </c>
      <c r="O73" s="926"/>
      <c r="P73" s="936">
        <f>'申請書（両面1部）'!F30</f>
        <v>0</v>
      </c>
      <c r="Q73" s="937"/>
      <c r="R73" s="937"/>
      <c r="S73" s="937"/>
      <c r="T73" s="938"/>
      <c r="U73" s="927" t="str">
        <f>'申請書（両面1部）'!I30</f>
        <v/>
      </c>
      <c r="V73" s="928"/>
      <c r="W73" s="928"/>
      <c r="X73" s="928"/>
      <c r="Y73" s="928"/>
      <c r="Z73" s="929"/>
      <c r="AA73" s="276"/>
      <c r="AB73" s="277"/>
      <c r="AC73" s="277"/>
      <c r="AD73" s="278"/>
      <c r="AE73" s="279"/>
      <c r="AF73" s="280"/>
      <c r="AG73" s="280"/>
      <c r="AH73" s="281"/>
      <c r="AI73" s="930" t="str">
        <f>IF(U73="","",IF($U$67="総額","",ROUND(P73/1000*申請書入力シート!$U$41,0)))</f>
        <v/>
      </c>
      <c r="AJ73" s="931"/>
      <c r="AK73" s="931"/>
      <c r="AL73" s="932"/>
    </row>
    <row r="74" spans="1:38" ht="18" customHeight="1" x14ac:dyDescent="0.15">
      <c r="A74" s="326" t="str">
        <f t="shared" si="0"/>
        <v/>
      </c>
      <c r="B74" s="922" t="str">
        <f>'申請書（両面1部）'!A31</f>
        <v/>
      </c>
      <c r="C74" s="923"/>
      <c r="D74" s="923"/>
      <c r="E74" s="923"/>
      <c r="F74" s="923"/>
      <c r="G74" s="923"/>
      <c r="H74" s="923"/>
      <c r="I74" s="923"/>
      <c r="J74" s="923"/>
      <c r="K74" s="923"/>
      <c r="L74" s="923"/>
      <c r="M74" s="924"/>
      <c r="N74" s="925" t="str">
        <f>'申請書（両面1部）'!E31</f>
        <v/>
      </c>
      <c r="O74" s="926"/>
      <c r="P74" s="936">
        <f>'申請書（両面1部）'!F31</f>
        <v>0</v>
      </c>
      <c r="Q74" s="937"/>
      <c r="R74" s="937"/>
      <c r="S74" s="937"/>
      <c r="T74" s="938"/>
      <c r="U74" s="927" t="str">
        <f>'申請書（両面1部）'!I31</f>
        <v/>
      </c>
      <c r="V74" s="928"/>
      <c r="W74" s="928"/>
      <c r="X74" s="928"/>
      <c r="Y74" s="928"/>
      <c r="Z74" s="929"/>
      <c r="AA74" s="276"/>
      <c r="AB74" s="277"/>
      <c r="AC74" s="277"/>
      <c r="AD74" s="278"/>
      <c r="AE74" s="279"/>
      <c r="AF74" s="280"/>
      <c r="AG74" s="280"/>
      <c r="AH74" s="281"/>
      <c r="AI74" s="930" t="str">
        <f>IF(U74="","",IF($U$67="総額","",ROUND(P74/1000*申請書入力シート!$U$41,0)))</f>
        <v/>
      </c>
      <c r="AJ74" s="931"/>
      <c r="AK74" s="931"/>
      <c r="AL74" s="932"/>
    </row>
    <row r="75" spans="1:38" ht="18" customHeight="1" x14ac:dyDescent="0.15">
      <c r="A75" s="326" t="str">
        <f t="shared" si="0"/>
        <v/>
      </c>
      <c r="B75" s="922" t="str">
        <f>'申請書（両面1部）'!A32</f>
        <v/>
      </c>
      <c r="C75" s="923"/>
      <c r="D75" s="923"/>
      <c r="E75" s="923"/>
      <c r="F75" s="923"/>
      <c r="G75" s="923"/>
      <c r="H75" s="923"/>
      <c r="I75" s="923"/>
      <c r="J75" s="923"/>
      <c r="K75" s="923"/>
      <c r="L75" s="923"/>
      <c r="M75" s="924"/>
      <c r="N75" s="925" t="str">
        <f>'申請書（両面1部）'!E32</f>
        <v/>
      </c>
      <c r="O75" s="926"/>
      <c r="P75" s="936">
        <f>'申請書（両面1部）'!F32</f>
        <v>0</v>
      </c>
      <c r="Q75" s="937"/>
      <c r="R75" s="937"/>
      <c r="S75" s="937"/>
      <c r="T75" s="938"/>
      <c r="U75" s="927" t="str">
        <f>'申請書（両面1部）'!I32</f>
        <v/>
      </c>
      <c r="V75" s="928"/>
      <c r="W75" s="928"/>
      <c r="X75" s="928"/>
      <c r="Y75" s="928"/>
      <c r="Z75" s="929"/>
      <c r="AA75" s="276"/>
      <c r="AB75" s="277"/>
      <c r="AC75" s="277"/>
      <c r="AD75" s="278"/>
      <c r="AE75" s="279"/>
      <c r="AF75" s="280"/>
      <c r="AG75" s="280"/>
      <c r="AH75" s="281"/>
      <c r="AI75" s="930" t="str">
        <f>IF(U75="","",IF($U$67="総額","",ROUND(P75/1000*申請書入力シート!$U$41,0)))</f>
        <v/>
      </c>
      <c r="AJ75" s="931"/>
      <c r="AK75" s="931"/>
      <c r="AL75" s="932"/>
    </row>
    <row r="76" spans="1:38" ht="18" customHeight="1" x14ac:dyDescent="0.15">
      <c r="A76" s="326" t="str">
        <f t="shared" si="0"/>
        <v/>
      </c>
      <c r="B76" s="922" t="str">
        <f>'申請書（両面1部）'!A33</f>
        <v/>
      </c>
      <c r="C76" s="923"/>
      <c r="D76" s="923"/>
      <c r="E76" s="923"/>
      <c r="F76" s="923"/>
      <c r="G76" s="923"/>
      <c r="H76" s="923"/>
      <c r="I76" s="923"/>
      <c r="J76" s="923"/>
      <c r="K76" s="923"/>
      <c r="L76" s="923"/>
      <c r="M76" s="924"/>
      <c r="N76" s="925" t="str">
        <f>'申請書（両面1部）'!E33</f>
        <v/>
      </c>
      <c r="O76" s="926"/>
      <c r="P76" s="936">
        <f>'申請書（両面1部）'!F33</f>
        <v>0</v>
      </c>
      <c r="Q76" s="937"/>
      <c r="R76" s="937"/>
      <c r="S76" s="937"/>
      <c r="T76" s="938"/>
      <c r="U76" s="927" t="str">
        <f>'申請書（両面1部）'!I33</f>
        <v/>
      </c>
      <c r="V76" s="928"/>
      <c r="W76" s="928"/>
      <c r="X76" s="928"/>
      <c r="Y76" s="928"/>
      <c r="Z76" s="929"/>
      <c r="AA76" s="276"/>
      <c r="AB76" s="277"/>
      <c r="AC76" s="277"/>
      <c r="AD76" s="278"/>
      <c r="AE76" s="279"/>
      <c r="AF76" s="280"/>
      <c r="AG76" s="280"/>
      <c r="AH76" s="281"/>
      <c r="AI76" s="930" t="str">
        <f>IF(U76="","",IF($U$67="総額","",ROUND(P76/1000*申請書入力シート!$U$41,0)))</f>
        <v/>
      </c>
      <c r="AJ76" s="931"/>
      <c r="AK76" s="931"/>
      <c r="AL76" s="932"/>
    </row>
    <row r="77" spans="1:38" ht="18" customHeight="1" x14ac:dyDescent="0.15">
      <c r="A77" s="326" t="str">
        <f t="shared" si="0"/>
        <v/>
      </c>
      <c r="B77" s="922" t="str">
        <f>'申請書（両面1部）'!A34</f>
        <v/>
      </c>
      <c r="C77" s="923"/>
      <c r="D77" s="923"/>
      <c r="E77" s="923"/>
      <c r="F77" s="923"/>
      <c r="G77" s="923"/>
      <c r="H77" s="923"/>
      <c r="I77" s="923"/>
      <c r="J77" s="923"/>
      <c r="K77" s="923"/>
      <c r="L77" s="923"/>
      <c r="M77" s="924"/>
      <c r="N77" s="925" t="str">
        <f>'申請書（両面1部）'!E34</f>
        <v/>
      </c>
      <c r="O77" s="926"/>
      <c r="P77" s="936">
        <f>'申請書（両面1部）'!F34</f>
        <v>0</v>
      </c>
      <c r="Q77" s="937"/>
      <c r="R77" s="937"/>
      <c r="S77" s="937"/>
      <c r="T77" s="938"/>
      <c r="U77" s="927" t="str">
        <f>'申請書（両面1部）'!I34</f>
        <v/>
      </c>
      <c r="V77" s="928"/>
      <c r="W77" s="928"/>
      <c r="X77" s="928"/>
      <c r="Y77" s="928"/>
      <c r="Z77" s="929"/>
      <c r="AA77" s="276"/>
      <c r="AB77" s="277"/>
      <c r="AC77" s="277"/>
      <c r="AD77" s="278"/>
      <c r="AE77" s="279"/>
      <c r="AF77" s="280"/>
      <c r="AG77" s="280"/>
      <c r="AH77" s="281"/>
      <c r="AI77" s="930" t="str">
        <f>IF(U77="","",IF($U$67="総額","",ROUND(P77/1000*申請書入力シート!$U$41,0)))</f>
        <v/>
      </c>
      <c r="AJ77" s="931"/>
      <c r="AK77" s="931"/>
      <c r="AL77" s="932"/>
    </row>
    <row r="78" spans="1:38" ht="18" customHeight="1" x14ac:dyDescent="0.15">
      <c r="A78" s="326" t="str">
        <f t="shared" si="0"/>
        <v/>
      </c>
      <c r="B78" s="922" t="str">
        <f>'申請書（両面1部）'!A35</f>
        <v/>
      </c>
      <c r="C78" s="923"/>
      <c r="D78" s="923"/>
      <c r="E78" s="923"/>
      <c r="F78" s="923"/>
      <c r="G78" s="923"/>
      <c r="H78" s="923"/>
      <c r="I78" s="923"/>
      <c r="J78" s="923"/>
      <c r="K78" s="923"/>
      <c r="L78" s="923"/>
      <c r="M78" s="924"/>
      <c r="N78" s="925" t="str">
        <f>'申請書（両面1部）'!E35</f>
        <v/>
      </c>
      <c r="O78" s="926"/>
      <c r="P78" s="936">
        <f>'申請書（両面1部）'!F35</f>
        <v>0</v>
      </c>
      <c r="Q78" s="937"/>
      <c r="R78" s="937"/>
      <c r="S78" s="937"/>
      <c r="T78" s="938"/>
      <c r="U78" s="927" t="str">
        <f>'申請書（両面1部）'!I35</f>
        <v/>
      </c>
      <c r="V78" s="928"/>
      <c r="W78" s="928"/>
      <c r="X78" s="928"/>
      <c r="Y78" s="928"/>
      <c r="Z78" s="929"/>
      <c r="AA78" s="276"/>
      <c r="AB78" s="277"/>
      <c r="AC78" s="277"/>
      <c r="AD78" s="278"/>
      <c r="AE78" s="279"/>
      <c r="AF78" s="280"/>
      <c r="AG78" s="280"/>
      <c r="AH78" s="281"/>
      <c r="AI78" s="930" t="str">
        <f>IF(U78="","",IF($U$67="総額","",ROUND(P78/1000*申請書入力シート!$U$41,0)))</f>
        <v/>
      </c>
      <c r="AJ78" s="931"/>
      <c r="AK78" s="931"/>
      <c r="AL78" s="932"/>
    </row>
    <row r="79" spans="1:38" ht="18" customHeight="1" x14ac:dyDescent="0.15">
      <c r="A79" s="326" t="str">
        <f t="shared" si="0"/>
        <v/>
      </c>
      <c r="B79" s="922" t="str">
        <f>'申請書（両面1部）'!A36</f>
        <v/>
      </c>
      <c r="C79" s="923"/>
      <c r="D79" s="923"/>
      <c r="E79" s="923"/>
      <c r="F79" s="923"/>
      <c r="G79" s="923"/>
      <c r="H79" s="923"/>
      <c r="I79" s="923"/>
      <c r="J79" s="923"/>
      <c r="K79" s="923"/>
      <c r="L79" s="923"/>
      <c r="M79" s="924"/>
      <c r="N79" s="925" t="str">
        <f>'申請書（両面1部）'!E36</f>
        <v/>
      </c>
      <c r="O79" s="926"/>
      <c r="P79" s="936">
        <f>'申請書（両面1部）'!F36</f>
        <v>0</v>
      </c>
      <c r="Q79" s="937"/>
      <c r="R79" s="937"/>
      <c r="S79" s="937"/>
      <c r="T79" s="938"/>
      <c r="U79" s="927" t="str">
        <f>'申請書（両面1部）'!I36</f>
        <v/>
      </c>
      <c r="V79" s="928"/>
      <c r="W79" s="928"/>
      <c r="X79" s="928"/>
      <c r="Y79" s="928"/>
      <c r="Z79" s="929"/>
      <c r="AA79" s="276"/>
      <c r="AB79" s="277"/>
      <c r="AC79" s="277"/>
      <c r="AD79" s="278"/>
      <c r="AE79" s="279"/>
      <c r="AF79" s="280"/>
      <c r="AG79" s="280"/>
      <c r="AH79" s="281"/>
      <c r="AI79" s="930" t="str">
        <f>IF(U79="","",IF($U$67="総額","",ROUND(P79/1000*申請書入力シート!$U$41,0)))</f>
        <v/>
      </c>
      <c r="AJ79" s="931"/>
      <c r="AK79" s="931"/>
      <c r="AL79" s="932"/>
    </row>
    <row r="80" spans="1:38" ht="18" customHeight="1" x14ac:dyDescent="0.15">
      <c r="A80" s="326" t="str">
        <f t="shared" si="0"/>
        <v/>
      </c>
      <c r="B80" s="922" t="str">
        <f>'申請書（両面1部）'!A37</f>
        <v/>
      </c>
      <c r="C80" s="923"/>
      <c r="D80" s="923"/>
      <c r="E80" s="923"/>
      <c r="F80" s="923"/>
      <c r="G80" s="923"/>
      <c r="H80" s="923"/>
      <c r="I80" s="923"/>
      <c r="J80" s="923"/>
      <c r="K80" s="923"/>
      <c r="L80" s="923"/>
      <c r="M80" s="924"/>
      <c r="N80" s="925" t="str">
        <f>'申請書（両面1部）'!E37</f>
        <v/>
      </c>
      <c r="O80" s="926"/>
      <c r="P80" s="936">
        <f>'申請書（両面1部）'!F37</f>
        <v>0</v>
      </c>
      <c r="Q80" s="937"/>
      <c r="R80" s="937"/>
      <c r="S80" s="937"/>
      <c r="T80" s="938"/>
      <c r="U80" s="927" t="str">
        <f>'申請書（両面1部）'!I37</f>
        <v/>
      </c>
      <c r="V80" s="928"/>
      <c r="W80" s="928"/>
      <c r="X80" s="928"/>
      <c r="Y80" s="928"/>
      <c r="Z80" s="929"/>
      <c r="AA80" s="276"/>
      <c r="AB80" s="277"/>
      <c r="AC80" s="277"/>
      <c r="AD80" s="278"/>
      <c r="AE80" s="279"/>
      <c r="AF80" s="280"/>
      <c r="AG80" s="280"/>
      <c r="AH80" s="281"/>
      <c r="AI80" s="930" t="str">
        <f>IF(U80="","",IF($U$67="総額","",ROUND(P80/1000*申請書入力シート!$U$41,0)))</f>
        <v/>
      </c>
      <c r="AJ80" s="931"/>
      <c r="AK80" s="931"/>
      <c r="AL80" s="932"/>
    </row>
    <row r="81" spans="1:38" ht="18" customHeight="1" x14ac:dyDescent="0.15">
      <c r="A81" s="326" t="str">
        <f t="shared" si="0"/>
        <v/>
      </c>
      <c r="B81" s="922" t="str">
        <f>'申請書（両面1部）'!A38</f>
        <v/>
      </c>
      <c r="C81" s="923"/>
      <c r="D81" s="923"/>
      <c r="E81" s="923"/>
      <c r="F81" s="923"/>
      <c r="G81" s="923"/>
      <c r="H81" s="923"/>
      <c r="I81" s="923"/>
      <c r="J81" s="923"/>
      <c r="K81" s="923"/>
      <c r="L81" s="923"/>
      <c r="M81" s="924"/>
      <c r="N81" s="925" t="str">
        <f>'申請書（両面1部）'!E38</f>
        <v/>
      </c>
      <c r="O81" s="926"/>
      <c r="P81" s="936">
        <f>'申請書（両面1部）'!F38</f>
        <v>0</v>
      </c>
      <c r="Q81" s="937"/>
      <c r="R81" s="937"/>
      <c r="S81" s="937"/>
      <c r="T81" s="938"/>
      <c r="U81" s="927" t="str">
        <f>'申請書（両面1部）'!I38</f>
        <v/>
      </c>
      <c r="V81" s="928"/>
      <c r="W81" s="928"/>
      <c r="X81" s="928"/>
      <c r="Y81" s="928"/>
      <c r="Z81" s="929"/>
      <c r="AA81" s="276"/>
      <c r="AB81" s="277"/>
      <c r="AC81" s="277"/>
      <c r="AD81" s="278"/>
      <c r="AE81" s="279"/>
      <c r="AF81" s="280"/>
      <c r="AG81" s="280"/>
      <c r="AH81" s="281"/>
      <c r="AI81" s="930" t="str">
        <f>IF(U81="","",IF($U$67="総額","",ROUND(P81/1000*申請書入力シート!$U$41,0)))</f>
        <v/>
      </c>
      <c r="AJ81" s="931"/>
      <c r="AK81" s="931"/>
      <c r="AL81" s="932"/>
    </row>
    <row r="82" spans="1:38" ht="18" customHeight="1" x14ac:dyDescent="0.15">
      <c r="A82" s="326" t="str">
        <f t="shared" si="0"/>
        <v/>
      </c>
      <c r="B82" s="922" t="str">
        <f>'申請書（両面1部）'!A39</f>
        <v/>
      </c>
      <c r="C82" s="923"/>
      <c r="D82" s="923"/>
      <c r="E82" s="923"/>
      <c r="F82" s="923"/>
      <c r="G82" s="923"/>
      <c r="H82" s="923"/>
      <c r="I82" s="923"/>
      <c r="J82" s="923"/>
      <c r="K82" s="923"/>
      <c r="L82" s="923"/>
      <c r="M82" s="924"/>
      <c r="N82" s="925" t="str">
        <f>'申請書（両面1部）'!E39</f>
        <v/>
      </c>
      <c r="O82" s="926"/>
      <c r="P82" s="936">
        <f>'申請書（両面1部）'!F39</f>
        <v>0</v>
      </c>
      <c r="Q82" s="937"/>
      <c r="R82" s="937"/>
      <c r="S82" s="937"/>
      <c r="T82" s="938"/>
      <c r="U82" s="927" t="str">
        <f>'申請書（両面1部）'!I39</f>
        <v/>
      </c>
      <c r="V82" s="928"/>
      <c r="W82" s="928"/>
      <c r="X82" s="928"/>
      <c r="Y82" s="928"/>
      <c r="Z82" s="929"/>
      <c r="AA82" s="276"/>
      <c r="AB82" s="277"/>
      <c r="AC82" s="277"/>
      <c r="AD82" s="278"/>
      <c r="AE82" s="279"/>
      <c r="AF82" s="280"/>
      <c r="AG82" s="280"/>
      <c r="AH82" s="281"/>
      <c r="AI82" s="930" t="str">
        <f>IF(U82="","",IF($U$67="総額","",ROUND(P82/1000*申請書入力シート!$U$41,0)))</f>
        <v/>
      </c>
      <c r="AJ82" s="931"/>
      <c r="AK82" s="931"/>
      <c r="AL82" s="932"/>
    </row>
    <row r="83" spans="1:38" ht="18" customHeight="1" x14ac:dyDescent="0.15">
      <c r="A83" s="326" t="str">
        <f t="shared" si="0"/>
        <v/>
      </c>
      <c r="B83" s="922" t="str">
        <f>'申請書（両面1部）'!A40</f>
        <v/>
      </c>
      <c r="C83" s="923"/>
      <c r="D83" s="923"/>
      <c r="E83" s="923"/>
      <c r="F83" s="923"/>
      <c r="G83" s="923"/>
      <c r="H83" s="923"/>
      <c r="I83" s="923"/>
      <c r="J83" s="923"/>
      <c r="K83" s="923"/>
      <c r="L83" s="923"/>
      <c r="M83" s="924"/>
      <c r="N83" s="925" t="str">
        <f>'申請書（両面1部）'!E40</f>
        <v/>
      </c>
      <c r="O83" s="926"/>
      <c r="P83" s="936">
        <f>'申請書（両面1部）'!F40</f>
        <v>0</v>
      </c>
      <c r="Q83" s="937"/>
      <c r="R83" s="937"/>
      <c r="S83" s="937"/>
      <c r="T83" s="938"/>
      <c r="U83" s="927" t="str">
        <f>'申請書（両面1部）'!I40</f>
        <v/>
      </c>
      <c r="V83" s="928"/>
      <c r="W83" s="928"/>
      <c r="X83" s="928"/>
      <c r="Y83" s="928"/>
      <c r="Z83" s="929"/>
      <c r="AA83" s="276"/>
      <c r="AB83" s="277"/>
      <c r="AC83" s="277"/>
      <c r="AD83" s="278"/>
      <c r="AE83" s="279"/>
      <c r="AF83" s="280"/>
      <c r="AG83" s="280"/>
      <c r="AH83" s="281"/>
      <c r="AI83" s="930" t="str">
        <f>IF(U83="","",IF($U$67="総額","",ROUND(P83/1000*申請書入力シート!$U$41,0)))</f>
        <v/>
      </c>
      <c r="AJ83" s="931"/>
      <c r="AK83" s="931"/>
      <c r="AL83" s="932"/>
    </row>
    <row r="84" spans="1:38" ht="18" customHeight="1" x14ac:dyDescent="0.15">
      <c r="A84" s="326" t="str">
        <f t="shared" si="0"/>
        <v/>
      </c>
      <c r="B84" s="922" t="str">
        <f>'申請書（両面1部）'!A41</f>
        <v/>
      </c>
      <c r="C84" s="923"/>
      <c r="D84" s="923"/>
      <c r="E84" s="923"/>
      <c r="F84" s="923"/>
      <c r="G84" s="923"/>
      <c r="H84" s="923"/>
      <c r="I84" s="923"/>
      <c r="J84" s="923"/>
      <c r="K84" s="923"/>
      <c r="L84" s="923"/>
      <c r="M84" s="924"/>
      <c r="N84" s="925" t="str">
        <f>'申請書（両面1部）'!E41</f>
        <v/>
      </c>
      <c r="O84" s="926"/>
      <c r="P84" s="936">
        <f>'申請書（両面1部）'!F41</f>
        <v>0</v>
      </c>
      <c r="Q84" s="937"/>
      <c r="R84" s="937"/>
      <c r="S84" s="937"/>
      <c r="T84" s="938"/>
      <c r="U84" s="927" t="str">
        <f>'申請書（両面1部）'!I41</f>
        <v/>
      </c>
      <c r="V84" s="928"/>
      <c r="W84" s="928"/>
      <c r="X84" s="928"/>
      <c r="Y84" s="928"/>
      <c r="Z84" s="929"/>
      <c r="AA84" s="282"/>
      <c r="AB84" s="283"/>
      <c r="AC84" s="283"/>
      <c r="AD84" s="284"/>
      <c r="AE84" s="285"/>
      <c r="AF84" s="286"/>
      <c r="AG84" s="286"/>
      <c r="AH84" s="287"/>
      <c r="AI84" s="933" t="str">
        <f>IF(U84="","",IF($U$67="総額","",ROUND(P84/1000*申請書入力シート!$U$41,0)))</f>
        <v/>
      </c>
      <c r="AJ84" s="934"/>
      <c r="AK84" s="934"/>
      <c r="AL84" s="935"/>
    </row>
    <row r="85" spans="1:38" ht="18" customHeight="1" x14ac:dyDescent="0.15">
      <c r="A85" s="948" t="s">
        <v>359</v>
      </c>
      <c r="B85" s="949"/>
      <c r="C85" s="949"/>
      <c r="D85" s="949"/>
      <c r="E85" s="949"/>
      <c r="F85" s="949"/>
      <c r="G85" s="949"/>
      <c r="H85" s="949"/>
      <c r="I85" s="949"/>
      <c r="J85" s="949"/>
      <c r="K85" s="949"/>
      <c r="L85" s="949"/>
      <c r="M85" s="949"/>
      <c r="N85" s="949"/>
      <c r="O85" s="950"/>
      <c r="P85" s="942">
        <f>SUM(P69:T84)</f>
        <v>0</v>
      </c>
      <c r="Q85" s="943"/>
      <c r="R85" s="943"/>
      <c r="S85" s="943"/>
      <c r="T85" s="944"/>
      <c r="U85" s="288" t="s">
        <v>360</v>
      </c>
      <c r="V85" s="368"/>
      <c r="W85" s="368"/>
      <c r="X85" s="289"/>
      <c r="Y85" s="289"/>
      <c r="Z85" s="290"/>
      <c r="AA85" s="954" t="str">
        <f>IF(P69&gt;0,AA69,"")</f>
        <v/>
      </c>
      <c r="AB85" s="955"/>
      <c r="AC85" s="955"/>
      <c r="AD85" s="956"/>
      <c r="AE85" s="954" t="str">
        <f>申請書入力シート!R45</f>
        <v>現金持参</v>
      </c>
      <c r="AF85" s="955"/>
      <c r="AG85" s="955"/>
      <c r="AH85" s="956"/>
      <c r="AI85" s="961">
        <f>SUM(AI69:AL84)</f>
        <v>0</v>
      </c>
      <c r="AJ85" s="962"/>
      <c r="AK85" s="962"/>
      <c r="AL85" s="963"/>
    </row>
    <row r="86" spans="1:38" ht="18" customHeight="1" x14ac:dyDescent="0.15">
      <c r="A86" s="951"/>
      <c r="B86" s="952"/>
      <c r="C86" s="952"/>
      <c r="D86" s="952"/>
      <c r="E86" s="952"/>
      <c r="F86" s="952"/>
      <c r="G86" s="952"/>
      <c r="H86" s="952"/>
      <c r="I86" s="952"/>
      <c r="J86" s="952"/>
      <c r="K86" s="952"/>
      <c r="L86" s="952"/>
      <c r="M86" s="952"/>
      <c r="N86" s="952"/>
      <c r="O86" s="953"/>
      <c r="P86" s="945"/>
      <c r="Q86" s="946"/>
      <c r="R86" s="946"/>
      <c r="S86" s="946"/>
      <c r="T86" s="947"/>
      <c r="U86" s="967">
        <f>IF(申請書入力シート!$R$40="総額",IF(申請書入力シート!$R$41="玄米",申請書入力シート!$R$41&amp;申請書入力シート!$U$41&amp;申請書入力シート!$AA$41,申請書入力シート!$U$41),IF(申請書入力シート!$R$41="玄米",申請書入力シート!$R$41&amp;ROUND(AI85,0)&amp;申請書入力シート!$AA$41,AI85))</f>
        <v>0</v>
      </c>
      <c r="V86" s="967"/>
      <c r="W86" s="967"/>
      <c r="X86" s="967"/>
      <c r="Y86" s="967"/>
      <c r="Z86" s="967"/>
      <c r="AA86" s="957"/>
      <c r="AB86" s="958"/>
      <c r="AC86" s="958"/>
      <c r="AD86" s="959"/>
      <c r="AE86" s="957"/>
      <c r="AF86" s="958"/>
      <c r="AG86" s="958"/>
      <c r="AH86" s="959"/>
      <c r="AI86" s="964"/>
      <c r="AJ86" s="965"/>
      <c r="AK86" s="965"/>
      <c r="AL86" s="966"/>
    </row>
    <row r="87" spans="1:38" ht="15" customHeight="1" x14ac:dyDescent="0.15">
      <c r="A87" s="280"/>
      <c r="B87" s="280"/>
      <c r="C87" s="280"/>
      <c r="D87" s="280"/>
      <c r="E87" s="280"/>
      <c r="F87" s="280"/>
      <c r="G87" s="280"/>
      <c r="H87" s="280"/>
      <c r="I87" s="280"/>
      <c r="J87" s="280"/>
      <c r="K87" s="280"/>
      <c r="L87" s="280"/>
      <c r="M87" s="291"/>
      <c r="N87" s="291"/>
      <c r="O87" s="292"/>
      <c r="P87" s="292"/>
      <c r="Q87" s="292"/>
      <c r="R87" s="292"/>
      <c r="S87" s="293"/>
      <c r="T87" s="293"/>
      <c r="U87" s="293"/>
      <c r="V87" s="293"/>
      <c r="W87" s="293"/>
      <c r="X87" s="293"/>
      <c r="Y87" s="280"/>
      <c r="Z87" s="280"/>
      <c r="AA87" s="280"/>
      <c r="AB87" s="280"/>
      <c r="AC87" s="280"/>
      <c r="AD87" s="280"/>
      <c r="AE87" s="280"/>
      <c r="AF87" s="280"/>
      <c r="AG87" s="280"/>
      <c r="AH87" s="280"/>
      <c r="AI87" s="280"/>
      <c r="AJ87" s="280"/>
      <c r="AK87" s="280"/>
    </row>
    <row r="88" spans="1:38" ht="15" customHeight="1" x14ac:dyDescent="0.15">
      <c r="AG88" s="275"/>
      <c r="AH88" s="275"/>
      <c r="AI88" s="275"/>
      <c r="AJ88" s="275"/>
    </row>
    <row r="89" spans="1:38" ht="15" customHeight="1" x14ac:dyDescent="0.15">
      <c r="A89" s="271" t="s">
        <v>161</v>
      </c>
    </row>
    <row r="90" spans="1:38" ht="15" customHeight="1" x14ac:dyDescent="0.15">
      <c r="A90" s="940" t="s">
        <v>165</v>
      </c>
      <c r="B90" s="940"/>
      <c r="C90" s="940"/>
      <c r="D90" s="940"/>
      <c r="E90" s="940"/>
      <c r="F90" s="940"/>
      <c r="G90" s="940"/>
      <c r="H90" s="940"/>
      <c r="I90" s="940"/>
      <c r="J90" s="940"/>
      <c r="K90" s="940"/>
      <c r="L90" s="940"/>
      <c r="M90" s="960" t="s">
        <v>163</v>
      </c>
      <c r="N90" s="960"/>
      <c r="O90" s="960"/>
      <c r="P90" s="960"/>
      <c r="Q90" s="960"/>
      <c r="R90" s="960"/>
      <c r="S90" s="960"/>
      <c r="T90" s="960"/>
      <c r="U90" s="960"/>
      <c r="V90" s="960"/>
      <c r="W90" s="960"/>
      <c r="X90" s="960" t="s">
        <v>164</v>
      </c>
      <c r="Y90" s="960"/>
      <c r="Z90" s="960"/>
      <c r="AA90" s="960"/>
      <c r="AB90" s="960"/>
      <c r="AC90" s="960"/>
      <c r="AD90" s="960"/>
      <c r="AE90" s="960"/>
      <c r="AF90" s="960"/>
      <c r="AG90" s="940" t="s">
        <v>435</v>
      </c>
      <c r="AH90" s="940"/>
      <c r="AI90" s="940"/>
      <c r="AJ90" s="940"/>
      <c r="AK90" s="940"/>
      <c r="AL90" s="940"/>
    </row>
    <row r="91" spans="1:38" ht="15" customHeight="1" x14ac:dyDescent="0.15">
      <c r="A91" s="940"/>
      <c r="B91" s="940"/>
      <c r="C91" s="940"/>
      <c r="D91" s="940"/>
      <c r="E91" s="940"/>
      <c r="F91" s="940"/>
      <c r="G91" s="940"/>
      <c r="H91" s="940"/>
      <c r="I91" s="940"/>
      <c r="J91" s="940"/>
      <c r="K91" s="940"/>
      <c r="L91" s="940"/>
      <c r="M91" s="960"/>
      <c r="N91" s="960"/>
      <c r="O91" s="960"/>
      <c r="P91" s="960"/>
      <c r="Q91" s="960"/>
      <c r="R91" s="960"/>
      <c r="S91" s="960"/>
      <c r="T91" s="960"/>
      <c r="U91" s="960"/>
      <c r="V91" s="960"/>
      <c r="W91" s="960"/>
      <c r="X91" s="960"/>
      <c r="Y91" s="960"/>
      <c r="Z91" s="960"/>
      <c r="AA91" s="960"/>
      <c r="AB91" s="960"/>
      <c r="AC91" s="960"/>
      <c r="AD91" s="960"/>
      <c r="AE91" s="960"/>
      <c r="AF91" s="960"/>
      <c r="AG91" s="940"/>
      <c r="AH91" s="940"/>
      <c r="AI91" s="940"/>
      <c r="AJ91" s="940"/>
      <c r="AK91" s="940"/>
      <c r="AL91" s="940"/>
    </row>
    <row r="92" spans="1:38" ht="15" customHeight="1" x14ac:dyDescent="0.15">
      <c r="A92" s="940"/>
      <c r="B92" s="940"/>
      <c r="C92" s="940"/>
      <c r="D92" s="940"/>
      <c r="E92" s="940"/>
      <c r="F92" s="940"/>
      <c r="G92" s="940"/>
      <c r="H92" s="940"/>
      <c r="I92" s="940"/>
      <c r="J92" s="940"/>
      <c r="K92" s="940"/>
      <c r="L92" s="940"/>
      <c r="M92" s="960"/>
      <c r="N92" s="960"/>
      <c r="O92" s="960"/>
      <c r="P92" s="960"/>
      <c r="Q92" s="960"/>
      <c r="R92" s="960"/>
      <c r="S92" s="960"/>
      <c r="T92" s="960"/>
      <c r="U92" s="960"/>
      <c r="V92" s="960"/>
      <c r="W92" s="960"/>
      <c r="X92" s="960"/>
      <c r="Y92" s="960"/>
      <c r="Z92" s="960"/>
      <c r="AA92" s="960"/>
      <c r="AB92" s="960"/>
      <c r="AC92" s="960"/>
      <c r="AD92" s="960"/>
      <c r="AE92" s="960"/>
      <c r="AF92" s="960"/>
      <c r="AG92" s="940"/>
      <c r="AH92" s="940"/>
      <c r="AI92" s="940"/>
      <c r="AJ92" s="940"/>
      <c r="AK92" s="940"/>
      <c r="AL92" s="940"/>
    </row>
    <row r="93" spans="1:38" ht="15" customHeight="1" x14ac:dyDescent="0.15">
      <c r="A93" s="941"/>
      <c r="B93" s="941"/>
      <c r="C93" s="941"/>
      <c r="D93" s="941"/>
      <c r="E93" s="941"/>
      <c r="F93" s="941"/>
      <c r="G93" s="941"/>
      <c r="H93" s="941"/>
      <c r="I93" s="941"/>
      <c r="J93" s="941"/>
      <c r="K93" s="941"/>
      <c r="L93" s="941"/>
      <c r="M93" s="941"/>
      <c r="N93" s="941"/>
      <c r="O93" s="941"/>
      <c r="P93" s="941"/>
      <c r="Q93" s="941"/>
      <c r="R93" s="941"/>
      <c r="S93" s="941"/>
      <c r="T93" s="941"/>
      <c r="U93" s="941"/>
      <c r="V93" s="941"/>
      <c r="W93" s="941"/>
      <c r="X93" s="941"/>
      <c r="Y93" s="941"/>
      <c r="Z93" s="941"/>
      <c r="AA93" s="941"/>
      <c r="AB93" s="941"/>
      <c r="AC93" s="941"/>
      <c r="AD93" s="941"/>
      <c r="AE93" s="941"/>
      <c r="AF93" s="941"/>
      <c r="AG93" s="939"/>
      <c r="AH93" s="939"/>
      <c r="AI93" s="939"/>
      <c r="AJ93" s="939"/>
      <c r="AK93" s="939"/>
      <c r="AL93" s="939"/>
    </row>
    <row r="94" spans="1:38" ht="15" customHeight="1" x14ac:dyDescent="0.15">
      <c r="A94" s="941"/>
      <c r="B94" s="941"/>
      <c r="C94" s="941"/>
      <c r="D94" s="941"/>
      <c r="E94" s="941"/>
      <c r="F94" s="941"/>
      <c r="G94" s="941"/>
      <c r="H94" s="941"/>
      <c r="I94" s="941"/>
      <c r="J94" s="941"/>
      <c r="K94" s="941"/>
      <c r="L94" s="941"/>
      <c r="M94" s="941"/>
      <c r="N94" s="941"/>
      <c r="O94" s="941"/>
      <c r="P94" s="941"/>
      <c r="Q94" s="941"/>
      <c r="R94" s="941"/>
      <c r="S94" s="941"/>
      <c r="T94" s="941"/>
      <c r="U94" s="941"/>
      <c r="V94" s="941"/>
      <c r="W94" s="941"/>
      <c r="X94" s="941"/>
      <c r="Y94" s="941"/>
      <c r="Z94" s="941"/>
      <c r="AA94" s="941"/>
      <c r="AB94" s="941"/>
      <c r="AC94" s="941"/>
      <c r="AD94" s="941"/>
      <c r="AE94" s="941"/>
      <c r="AF94" s="941"/>
      <c r="AG94" s="939"/>
      <c r="AH94" s="939"/>
      <c r="AI94" s="939"/>
      <c r="AJ94" s="939"/>
      <c r="AK94" s="939"/>
      <c r="AL94" s="939"/>
    </row>
    <row r="95" spans="1:38" ht="15" customHeight="1" x14ac:dyDescent="0.15">
      <c r="A95" s="941"/>
      <c r="B95" s="941"/>
      <c r="C95" s="941"/>
      <c r="D95" s="941"/>
      <c r="E95" s="941"/>
      <c r="F95" s="941"/>
      <c r="G95" s="941"/>
      <c r="H95" s="941"/>
      <c r="I95" s="941"/>
      <c r="J95" s="941"/>
      <c r="K95" s="941"/>
      <c r="L95" s="941"/>
      <c r="M95" s="941"/>
      <c r="N95" s="941"/>
      <c r="O95" s="941"/>
      <c r="P95" s="941"/>
      <c r="Q95" s="941"/>
      <c r="R95" s="941"/>
      <c r="S95" s="941"/>
      <c r="T95" s="941"/>
      <c r="U95" s="941"/>
      <c r="V95" s="941"/>
      <c r="W95" s="941"/>
      <c r="X95" s="941"/>
      <c r="Y95" s="941"/>
      <c r="Z95" s="941"/>
      <c r="AA95" s="941"/>
      <c r="AB95" s="941"/>
      <c r="AC95" s="941"/>
      <c r="AD95" s="941"/>
      <c r="AE95" s="941"/>
      <c r="AF95" s="941"/>
      <c r="AG95" s="939"/>
      <c r="AH95" s="939"/>
      <c r="AI95" s="939"/>
      <c r="AJ95" s="939"/>
      <c r="AK95" s="939"/>
      <c r="AL95" s="939"/>
    </row>
    <row r="98" spans="1:38" ht="15" customHeight="1" x14ac:dyDescent="0.15">
      <c r="A98" s="271" t="s">
        <v>162</v>
      </c>
    </row>
    <row r="99" spans="1:38" ht="15" customHeight="1" x14ac:dyDescent="0.15">
      <c r="A99" s="940" t="s">
        <v>166</v>
      </c>
      <c r="B99" s="940"/>
      <c r="C99" s="940"/>
      <c r="D99" s="940"/>
      <c r="E99" s="940"/>
      <c r="F99" s="940"/>
      <c r="G99" s="940"/>
      <c r="H99" s="940"/>
      <c r="I99" s="940"/>
      <c r="J99" s="940"/>
      <c r="K99" s="940"/>
      <c r="L99" s="940"/>
      <c r="M99" s="940" t="s">
        <v>167</v>
      </c>
      <c r="N99" s="940"/>
      <c r="O99" s="940"/>
      <c r="P99" s="940"/>
      <c r="Q99" s="940"/>
      <c r="R99" s="940"/>
      <c r="S99" s="940"/>
      <c r="T99" s="940"/>
      <c r="U99" s="940"/>
      <c r="V99" s="940"/>
      <c r="W99" s="940"/>
      <c r="X99" s="940" t="s">
        <v>436</v>
      </c>
      <c r="Y99" s="940"/>
      <c r="Z99" s="940"/>
      <c r="AA99" s="940"/>
      <c r="AB99" s="940"/>
      <c r="AC99" s="940"/>
      <c r="AD99" s="940"/>
      <c r="AE99" s="940"/>
      <c r="AF99" s="940"/>
      <c r="AG99" s="940"/>
      <c r="AH99" s="940"/>
      <c r="AI99" s="940"/>
      <c r="AJ99" s="940"/>
      <c r="AK99" s="940"/>
      <c r="AL99" s="940"/>
    </row>
    <row r="100" spans="1:38" ht="15" customHeight="1" x14ac:dyDescent="0.15">
      <c r="A100" s="940"/>
      <c r="B100" s="940"/>
      <c r="C100" s="940"/>
      <c r="D100" s="940"/>
      <c r="E100" s="940"/>
      <c r="F100" s="940"/>
      <c r="G100" s="940"/>
      <c r="H100" s="940"/>
      <c r="I100" s="940"/>
      <c r="J100" s="940"/>
      <c r="K100" s="940"/>
      <c r="L100" s="940"/>
      <c r="M100" s="940"/>
      <c r="N100" s="940"/>
      <c r="O100" s="940"/>
      <c r="P100" s="940"/>
      <c r="Q100" s="940"/>
      <c r="R100" s="940"/>
      <c r="S100" s="940"/>
      <c r="T100" s="940"/>
      <c r="U100" s="940"/>
      <c r="V100" s="940"/>
      <c r="W100" s="940"/>
      <c r="X100" s="940"/>
      <c r="Y100" s="940"/>
      <c r="Z100" s="940"/>
      <c r="AA100" s="940"/>
      <c r="AB100" s="940"/>
      <c r="AC100" s="940"/>
      <c r="AD100" s="940"/>
      <c r="AE100" s="940"/>
      <c r="AF100" s="940"/>
      <c r="AG100" s="940"/>
      <c r="AH100" s="940"/>
      <c r="AI100" s="940"/>
      <c r="AJ100" s="940"/>
      <c r="AK100" s="940"/>
      <c r="AL100" s="940"/>
    </row>
    <row r="101" spans="1:38" ht="15" customHeight="1" x14ac:dyDescent="0.15">
      <c r="A101" s="939"/>
      <c r="B101" s="939"/>
      <c r="C101" s="939"/>
      <c r="D101" s="939"/>
      <c r="E101" s="939"/>
      <c r="F101" s="939"/>
      <c r="G101" s="939"/>
      <c r="H101" s="939"/>
      <c r="I101" s="939"/>
      <c r="J101" s="939"/>
      <c r="K101" s="939"/>
      <c r="L101" s="939"/>
      <c r="M101" s="939"/>
      <c r="N101" s="939"/>
      <c r="O101" s="939"/>
      <c r="P101" s="939"/>
      <c r="Q101" s="939"/>
      <c r="R101" s="939"/>
      <c r="S101" s="939"/>
      <c r="T101" s="939"/>
      <c r="U101" s="939"/>
      <c r="V101" s="939"/>
      <c r="W101" s="939"/>
      <c r="X101" s="939"/>
      <c r="Y101" s="939"/>
      <c r="Z101" s="939"/>
      <c r="AA101" s="939"/>
      <c r="AB101" s="939"/>
      <c r="AC101" s="939"/>
      <c r="AD101" s="939"/>
      <c r="AE101" s="939"/>
      <c r="AF101" s="939"/>
      <c r="AG101" s="939"/>
      <c r="AH101" s="939"/>
      <c r="AI101" s="939"/>
      <c r="AJ101" s="939"/>
      <c r="AK101" s="939"/>
      <c r="AL101" s="939"/>
    </row>
    <row r="102" spans="1:38" ht="15" customHeight="1" x14ac:dyDescent="0.15">
      <c r="A102" s="939"/>
      <c r="B102" s="939"/>
      <c r="C102" s="939"/>
      <c r="D102" s="939"/>
      <c r="E102" s="939"/>
      <c r="F102" s="939"/>
      <c r="G102" s="939"/>
      <c r="H102" s="939"/>
      <c r="I102" s="939"/>
      <c r="J102" s="939"/>
      <c r="K102" s="939"/>
      <c r="L102" s="939"/>
      <c r="M102" s="939"/>
      <c r="N102" s="939"/>
      <c r="O102" s="939"/>
      <c r="P102" s="939"/>
      <c r="Q102" s="939"/>
      <c r="R102" s="939"/>
      <c r="S102" s="939"/>
      <c r="T102" s="939"/>
      <c r="U102" s="939"/>
      <c r="V102" s="939"/>
      <c r="W102" s="939"/>
      <c r="X102" s="939"/>
      <c r="Y102" s="939"/>
      <c r="Z102" s="939"/>
      <c r="AA102" s="939"/>
      <c r="AB102" s="939"/>
      <c r="AC102" s="939"/>
      <c r="AD102" s="939"/>
      <c r="AE102" s="939"/>
      <c r="AF102" s="939"/>
      <c r="AG102" s="939"/>
      <c r="AH102" s="939"/>
      <c r="AI102" s="939"/>
      <c r="AJ102" s="939"/>
      <c r="AK102" s="939"/>
      <c r="AL102" s="939"/>
    </row>
    <row r="103" spans="1:38" ht="15" customHeight="1" x14ac:dyDescent="0.15">
      <c r="A103" s="939"/>
      <c r="B103" s="939"/>
      <c r="C103" s="939"/>
      <c r="D103" s="939"/>
      <c r="E103" s="939"/>
      <c r="F103" s="939"/>
      <c r="G103" s="939"/>
      <c r="H103" s="939"/>
      <c r="I103" s="939"/>
      <c r="J103" s="939"/>
      <c r="K103" s="939"/>
      <c r="L103" s="939"/>
      <c r="M103" s="939"/>
      <c r="N103" s="939"/>
      <c r="O103" s="939"/>
      <c r="P103" s="939"/>
      <c r="Q103" s="939"/>
      <c r="R103" s="939"/>
      <c r="S103" s="939"/>
      <c r="T103" s="939"/>
      <c r="U103" s="939"/>
      <c r="V103" s="939"/>
      <c r="W103" s="939"/>
      <c r="X103" s="939"/>
      <c r="Y103" s="939"/>
      <c r="Z103" s="939"/>
      <c r="AA103" s="939"/>
      <c r="AB103" s="939"/>
      <c r="AC103" s="939"/>
      <c r="AD103" s="939"/>
      <c r="AE103" s="939"/>
      <c r="AF103" s="939"/>
      <c r="AG103" s="939"/>
      <c r="AH103" s="939"/>
      <c r="AI103" s="939"/>
      <c r="AJ103" s="939"/>
      <c r="AK103" s="939"/>
      <c r="AL103" s="939"/>
    </row>
  </sheetData>
  <mergeCells count="123">
    <mergeCell ref="A3:AL3"/>
    <mergeCell ref="B4:C4"/>
    <mergeCell ref="B5:C5"/>
    <mergeCell ref="B12:K12"/>
    <mergeCell ref="B14:L14"/>
    <mergeCell ref="B18:L18"/>
    <mergeCell ref="B45:AM45"/>
    <mergeCell ref="U67:Z68"/>
    <mergeCell ref="AA67:AD68"/>
    <mergeCell ref="AE67:AH68"/>
    <mergeCell ref="B66:T66"/>
    <mergeCell ref="P68:T68"/>
    <mergeCell ref="B28:AM28"/>
    <mergeCell ref="B29:AM29"/>
    <mergeCell ref="P67:T67"/>
    <mergeCell ref="A66:A68"/>
    <mergeCell ref="P71:T71"/>
    <mergeCell ref="P72:T72"/>
    <mergeCell ref="B71:M71"/>
    <mergeCell ref="N71:O71"/>
    <mergeCell ref="P69:T69"/>
    <mergeCell ref="P70:T70"/>
    <mergeCell ref="U71:Z71"/>
    <mergeCell ref="AI71:AL71"/>
    <mergeCell ref="B61:AM61"/>
    <mergeCell ref="U66:AH66"/>
    <mergeCell ref="AI66:AL68"/>
    <mergeCell ref="B67:M68"/>
    <mergeCell ref="N67:O68"/>
    <mergeCell ref="AE69:AH69"/>
    <mergeCell ref="AI69:AL69"/>
    <mergeCell ref="B70:M70"/>
    <mergeCell ref="N70:O70"/>
    <mergeCell ref="U70:Z70"/>
    <mergeCell ref="AI70:AL70"/>
    <mergeCell ref="B69:M69"/>
    <mergeCell ref="N69:O69"/>
    <mergeCell ref="U69:Z69"/>
    <mergeCell ref="AA69:AD69"/>
    <mergeCell ref="B72:M72"/>
    <mergeCell ref="N72:O72"/>
    <mergeCell ref="U72:Z72"/>
    <mergeCell ref="AI72:AL72"/>
    <mergeCell ref="AI78:AL78"/>
    <mergeCell ref="P77:T77"/>
    <mergeCell ref="P78:T78"/>
    <mergeCell ref="B73:M73"/>
    <mergeCell ref="N73:O73"/>
    <mergeCell ref="U73:Z73"/>
    <mergeCell ref="AI73:AL73"/>
    <mergeCell ref="B74:M74"/>
    <mergeCell ref="N74:O74"/>
    <mergeCell ref="U74:Z74"/>
    <mergeCell ref="AI74:AL74"/>
    <mergeCell ref="P73:T73"/>
    <mergeCell ref="P74:T74"/>
    <mergeCell ref="U75:Z75"/>
    <mergeCell ref="AI75:AL75"/>
    <mergeCell ref="B76:M76"/>
    <mergeCell ref="N76:O76"/>
    <mergeCell ref="U76:Z76"/>
    <mergeCell ref="AI76:AL76"/>
    <mergeCell ref="P75:T75"/>
    <mergeCell ref="P76:T76"/>
    <mergeCell ref="B79:M79"/>
    <mergeCell ref="N79:O79"/>
    <mergeCell ref="N80:O80"/>
    <mergeCell ref="U80:Z80"/>
    <mergeCell ref="AI80:AL80"/>
    <mergeCell ref="B77:M77"/>
    <mergeCell ref="N77:O77"/>
    <mergeCell ref="U77:Z77"/>
    <mergeCell ref="AI77:AL77"/>
    <mergeCell ref="B78:M78"/>
    <mergeCell ref="N78:O78"/>
    <mergeCell ref="P79:T79"/>
    <mergeCell ref="P80:T80"/>
    <mergeCell ref="A101:L103"/>
    <mergeCell ref="A90:L92"/>
    <mergeCell ref="A93:L95"/>
    <mergeCell ref="A99:L100"/>
    <mergeCell ref="P85:T86"/>
    <mergeCell ref="A85:O86"/>
    <mergeCell ref="B84:M84"/>
    <mergeCell ref="N84:O84"/>
    <mergeCell ref="AA85:AD86"/>
    <mergeCell ref="X90:AF92"/>
    <mergeCell ref="X93:AF95"/>
    <mergeCell ref="M90:W92"/>
    <mergeCell ref="M93:W95"/>
    <mergeCell ref="M99:W100"/>
    <mergeCell ref="M101:W103"/>
    <mergeCell ref="X99:AL100"/>
    <mergeCell ref="X101:AL103"/>
    <mergeCell ref="AG90:AL92"/>
    <mergeCell ref="AG93:AL95"/>
    <mergeCell ref="AE85:AH86"/>
    <mergeCell ref="AI85:AL86"/>
    <mergeCell ref="U86:Z86"/>
    <mergeCell ref="B75:M75"/>
    <mergeCell ref="N75:O75"/>
    <mergeCell ref="U78:Z78"/>
    <mergeCell ref="U79:Z79"/>
    <mergeCell ref="AI79:AL79"/>
    <mergeCell ref="B80:M80"/>
    <mergeCell ref="U84:Z84"/>
    <mergeCell ref="AI84:AL84"/>
    <mergeCell ref="B81:M81"/>
    <mergeCell ref="N81:O81"/>
    <mergeCell ref="U81:Z81"/>
    <mergeCell ref="AI81:AL81"/>
    <mergeCell ref="B82:M82"/>
    <mergeCell ref="N82:O82"/>
    <mergeCell ref="U82:Z82"/>
    <mergeCell ref="AI82:AL82"/>
    <mergeCell ref="P83:T83"/>
    <mergeCell ref="P84:T84"/>
    <mergeCell ref="P81:T81"/>
    <mergeCell ref="AI83:AL83"/>
    <mergeCell ref="B83:M83"/>
    <mergeCell ref="N83:O83"/>
    <mergeCell ref="U83:Z83"/>
    <mergeCell ref="P82:T82"/>
  </mergeCells>
  <phoneticPr fontId="1"/>
  <conditionalFormatting sqref="U69:Z84">
    <cfRule type="cellIs" dxfId="2" priority="3" operator="greaterThan">
      <formula>2000</formula>
    </cfRule>
  </conditionalFormatting>
  <printOptions horizontalCentered="1"/>
  <pageMargins left="0.78740157480314965" right="0.78740157480314965" top="0.59055118110236227" bottom="0.39370078740157483" header="0.31496062992125984" footer="0.31496062992125984"/>
  <pageSetup paperSize="9" scale="86" orientation="portrait" copies="3" r:id="rId1"/>
  <rowBreaks count="1" manualBreakCount="1">
    <brk id="63" max="37" man="1"/>
  </rowBreaks>
  <extLst>
    <ext xmlns:x14="http://schemas.microsoft.com/office/spreadsheetml/2009/9/main" uri="{78C0D931-6437-407d-A8EE-F0AAD7539E65}">
      <x14:conditionalFormattings>
        <x14:conditionalFormatting xmlns:xm="http://schemas.microsoft.com/office/excel/2006/main">
          <x14:cfRule type="notContainsText" priority="1" operator="notContains" id="{43237968-E43F-4FE7-A432-D68B84E38D1F}">
            <xm:f>ISERROR(SEARCH("玄米",U86))</xm:f>
            <xm:f>"玄米"</xm:f>
            <x14:dxf>
              <numFmt numFmtId="189" formatCode="#,##0&quot;円&quot;"/>
            </x14:dxf>
          </x14:cfRule>
          <xm:sqref>U86:Z86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Q28"/>
  <sheetViews>
    <sheetView showZeros="0" view="pageBreakPreview" zoomScaleNormal="100" zoomScaleSheetLayoutView="100" workbookViewId="0">
      <selection activeCell="N28" sqref="N28"/>
    </sheetView>
  </sheetViews>
  <sheetFormatPr defaultColWidth="2.625" defaultRowHeight="13.5" x14ac:dyDescent="0.15"/>
  <cols>
    <col min="1" max="1" width="2.625" style="6"/>
    <col min="2" max="10" width="10.625" style="6" customWidth="1"/>
    <col min="11" max="11" width="8.625" style="6" customWidth="1"/>
    <col min="12" max="15" width="10.625" style="6" customWidth="1"/>
    <col min="16" max="54" width="2.625" style="6"/>
    <col min="55" max="55" width="2.625" style="6" customWidth="1"/>
    <col min="56" max="16384" width="2.625" style="6"/>
  </cols>
  <sheetData>
    <row r="1" spans="2:17" ht="18" customHeight="1" x14ac:dyDescent="0.15"/>
    <row r="2" spans="2:17" ht="30" customHeight="1" x14ac:dyDescent="0.15">
      <c r="B2" s="124" t="s">
        <v>320</v>
      </c>
      <c r="C2" s="123"/>
      <c r="D2" s="123"/>
      <c r="E2" s="122"/>
      <c r="F2" s="66"/>
      <c r="G2" s="66"/>
      <c r="H2" s="66"/>
      <c r="I2" s="66"/>
      <c r="J2" s="66"/>
      <c r="K2" s="66"/>
      <c r="L2" s="66"/>
      <c r="M2" s="66"/>
      <c r="N2" s="66"/>
      <c r="O2" s="66"/>
      <c r="P2" s="66"/>
      <c r="Q2" s="66"/>
    </row>
    <row r="3" spans="2:17" ht="18" customHeight="1" x14ac:dyDescent="0.15"/>
    <row r="4" spans="2:17" ht="21" customHeight="1" x14ac:dyDescent="0.15">
      <c r="B4" s="1022" t="str">
        <f>申請書入力シート!B6</f>
        <v>賃貸人</v>
      </c>
      <c r="C4" s="1023"/>
      <c r="D4" s="1022" t="str">
        <f>申請書入力シート!B7</f>
        <v>賃借人</v>
      </c>
      <c r="E4" s="1024"/>
      <c r="F4" s="1024"/>
      <c r="G4" s="1023"/>
      <c r="H4" s="1022" t="s">
        <v>184</v>
      </c>
      <c r="I4" s="1024"/>
      <c r="J4" s="1024"/>
      <c r="K4" s="1024"/>
      <c r="L4" s="1024"/>
      <c r="M4" s="185" t="s">
        <v>189</v>
      </c>
      <c r="N4" s="1014" t="s">
        <v>230</v>
      </c>
      <c r="O4" s="186"/>
    </row>
    <row r="5" spans="2:17" ht="21" customHeight="1" x14ac:dyDescent="0.15">
      <c r="B5" s="187"/>
      <c r="C5" s="187"/>
      <c r="D5" s="187"/>
      <c r="E5" s="187"/>
      <c r="F5" s="188"/>
      <c r="G5" s="189"/>
      <c r="H5" s="187"/>
      <c r="I5" s="187"/>
      <c r="J5" s="187"/>
      <c r="K5" s="187"/>
      <c r="L5" s="187"/>
      <c r="M5" s="190" t="s">
        <v>190</v>
      </c>
      <c r="N5" s="1015"/>
      <c r="O5" s="191"/>
    </row>
    <row r="6" spans="2:17" ht="21" customHeight="1" x14ac:dyDescent="0.15">
      <c r="B6" s="358" t="s">
        <v>181</v>
      </c>
      <c r="C6" s="358" t="s">
        <v>179</v>
      </c>
      <c r="D6" s="358" t="s">
        <v>181</v>
      </c>
      <c r="E6" s="358" t="s">
        <v>404</v>
      </c>
      <c r="F6" s="192" t="s">
        <v>324</v>
      </c>
      <c r="G6" s="193" t="s">
        <v>325</v>
      </c>
      <c r="H6" s="192" t="s">
        <v>225</v>
      </c>
      <c r="I6" s="192" t="s">
        <v>185</v>
      </c>
      <c r="J6" s="192" t="s">
        <v>186</v>
      </c>
      <c r="K6" s="192" t="s">
        <v>187</v>
      </c>
      <c r="L6" s="192" t="s">
        <v>178</v>
      </c>
      <c r="M6" s="190" t="s">
        <v>191</v>
      </c>
      <c r="N6" s="1015"/>
      <c r="O6" s="194" t="s">
        <v>193</v>
      </c>
    </row>
    <row r="7" spans="2:17" ht="21" customHeight="1" x14ac:dyDescent="0.15">
      <c r="B7" s="192"/>
      <c r="C7" s="192"/>
      <c r="D7" s="192"/>
      <c r="E7" s="192"/>
      <c r="F7" s="196" t="s">
        <v>188</v>
      </c>
      <c r="G7" s="195"/>
      <c r="H7" s="192"/>
      <c r="I7" s="192"/>
      <c r="J7" s="192"/>
      <c r="K7" s="192"/>
      <c r="L7" s="196" t="s">
        <v>130</v>
      </c>
      <c r="M7" s="197" t="s">
        <v>192</v>
      </c>
      <c r="N7" s="1016"/>
      <c r="O7" s="198"/>
    </row>
    <row r="8" spans="2:17" ht="21" customHeight="1" x14ac:dyDescent="0.15">
      <c r="B8" s="255">
        <f>申請書入力シート!AV6</f>
        <v>0</v>
      </c>
      <c r="C8" s="398">
        <f>IF(申請書入力シート!H6=申請書入力シート!AL20,申請書入力シート!H6,"(故)"&amp;申請書入力シート!AL20&amp;"相続人代表"&amp;申請書入力シート!H6)</f>
        <v>0</v>
      </c>
      <c r="D8" s="255">
        <f>申請書入力シート!AV7</f>
        <v>0</v>
      </c>
      <c r="E8" s="255">
        <f>申請書入力シート!H7</f>
        <v>0</v>
      </c>
      <c r="F8" s="257">
        <f>ROUND(申請書入力シート!X75/100,)</f>
        <v>0</v>
      </c>
      <c r="G8" s="255">
        <f>申請書入力シート!Q104</f>
        <v>0</v>
      </c>
      <c r="H8" s="134">
        <f>申請書入力シート!B20</f>
        <v>0</v>
      </c>
      <c r="I8" s="134">
        <f>申請書入力シート!H20</f>
        <v>0</v>
      </c>
      <c r="J8" s="256">
        <f>申請書入力シート!N20</f>
        <v>0</v>
      </c>
      <c r="K8" s="255">
        <f>申請書入力シート!U20</f>
        <v>0</v>
      </c>
      <c r="L8" s="323">
        <f>申請書入力シート!W20</f>
        <v>0</v>
      </c>
      <c r="M8" s="297" t="str">
        <f>IF(申請書入力シート!R40="総額","総額"&amp;申請書入力シート!R41&amp;申請書入力シート!U41&amp;申請書入力シート!AA41,申請書入力シート!R41&amp;申請書入力シート!U41&amp;申請書入力シート!AA41)</f>
        <v/>
      </c>
      <c r="N8" s="255" t="str">
        <f>+IF(申請書入力シート!AD50="②","経営拡張","入力せよ")</f>
        <v>経営拡張</v>
      </c>
      <c r="O8" s="311" t="str">
        <f>申請書入力シート!H9&amp;"年間"</f>
        <v>年間</v>
      </c>
    </row>
    <row r="9" spans="2:17" ht="21" customHeight="1" x14ac:dyDescent="0.15">
      <c r="B9" s="401"/>
      <c r="C9" s="402"/>
      <c r="D9" s="401"/>
      <c r="E9" s="401"/>
      <c r="F9" s="403"/>
      <c r="G9" s="404"/>
      <c r="H9" s="134">
        <f>申請書入力シート!B21</f>
        <v>0</v>
      </c>
      <c r="I9" s="134">
        <f>申請書入力シート!H21</f>
        <v>0</v>
      </c>
      <c r="J9" s="256">
        <f>申請書入力シート!N21</f>
        <v>0</v>
      </c>
      <c r="K9" s="255" t="str">
        <f>申請書入力シート!U21</f>
        <v/>
      </c>
      <c r="L9" s="323">
        <f>申請書入力シート!W21</f>
        <v>0</v>
      </c>
      <c r="M9" s="407"/>
      <c r="N9" s="401"/>
      <c r="O9" s="401"/>
    </row>
    <row r="10" spans="2:17" ht="21" customHeight="1" x14ac:dyDescent="0.15">
      <c r="B10" s="84"/>
      <c r="C10" s="399"/>
      <c r="D10" s="84"/>
      <c r="E10" s="84"/>
      <c r="F10" s="406"/>
      <c r="G10" s="400"/>
      <c r="H10" s="134">
        <f>申請書入力シート!B22</f>
        <v>0</v>
      </c>
      <c r="I10" s="134">
        <f>申請書入力シート!H22</f>
        <v>0</v>
      </c>
      <c r="J10" s="256">
        <f>申請書入力シート!N22</f>
        <v>0</v>
      </c>
      <c r="K10" s="255" t="str">
        <f>申請書入力シート!U22</f>
        <v/>
      </c>
      <c r="L10" s="323">
        <f>申請書入力シート!W22</f>
        <v>0</v>
      </c>
      <c r="M10" s="408"/>
      <c r="N10" s="84"/>
      <c r="O10" s="84"/>
    </row>
    <row r="11" spans="2:17" ht="21" customHeight="1" x14ac:dyDescent="0.15">
      <c r="B11" s="84"/>
      <c r="C11" s="84"/>
      <c r="D11" s="84"/>
      <c r="E11" s="84"/>
      <c r="F11" s="406"/>
      <c r="G11" s="400"/>
      <c r="H11" s="134">
        <f>申請書入力シート!B23</f>
        <v>0</v>
      </c>
      <c r="I11" s="134">
        <f>申請書入力シート!H23</f>
        <v>0</v>
      </c>
      <c r="J11" s="256">
        <f>申請書入力シート!N23</f>
        <v>0</v>
      </c>
      <c r="K11" s="255" t="str">
        <f>申請書入力シート!U23</f>
        <v/>
      </c>
      <c r="L11" s="323">
        <f>申請書入力シート!W23</f>
        <v>0</v>
      </c>
      <c r="M11" s="408"/>
      <c r="N11" s="84"/>
      <c r="O11" s="84"/>
    </row>
    <row r="12" spans="2:17" ht="21" customHeight="1" x14ac:dyDescent="0.15">
      <c r="B12" s="84"/>
      <c r="C12" s="84"/>
      <c r="D12" s="84"/>
      <c r="E12" s="84"/>
      <c r="F12" s="406"/>
      <c r="G12" s="400"/>
      <c r="H12" s="134">
        <f>申請書入力シート!B24</f>
        <v>0</v>
      </c>
      <c r="I12" s="134">
        <f>申請書入力シート!H24</f>
        <v>0</v>
      </c>
      <c r="J12" s="256">
        <f>申請書入力シート!N24</f>
        <v>0</v>
      </c>
      <c r="K12" s="255" t="str">
        <f>申請書入力シート!U24</f>
        <v/>
      </c>
      <c r="L12" s="323">
        <f>申請書入力シート!W24</f>
        <v>0</v>
      </c>
      <c r="M12" s="408"/>
      <c r="N12" s="84"/>
      <c r="O12" s="84"/>
    </row>
    <row r="13" spans="2:17" ht="21" customHeight="1" x14ac:dyDescent="0.15">
      <c r="B13" s="84"/>
      <c r="C13" s="84"/>
      <c r="D13" s="84"/>
      <c r="E13" s="84"/>
      <c r="F13" s="406"/>
      <c r="G13" s="400"/>
      <c r="H13" s="134">
        <f>申請書入力シート!B25</f>
        <v>0</v>
      </c>
      <c r="I13" s="134">
        <f>申請書入力シート!H25</f>
        <v>0</v>
      </c>
      <c r="J13" s="256">
        <f>申請書入力シート!N25</f>
        <v>0</v>
      </c>
      <c r="K13" s="255" t="str">
        <f>申請書入力シート!U25</f>
        <v/>
      </c>
      <c r="L13" s="323">
        <f>申請書入力シート!W25</f>
        <v>0</v>
      </c>
      <c r="M13" s="408"/>
      <c r="N13" s="84"/>
      <c r="O13" s="84"/>
    </row>
    <row r="14" spans="2:17" ht="21" customHeight="1" x14ac:dyDescent="0.15">
      <c r="B14" s="84"/>
      <c r="C14" s="84"/>
      <c r="D14" s="84"/>
      <c r="E14" s="84"/>
      <c r="F14" s="406"/>
      <c r="G14" s="400"/>
      <c r="H14" s="134">
        <f>申請書入力シート!B26</f>
        <v>0</v>
      </c>
      <c r="I14" s="134">
        <f>申請書入力シート!H26</f>
        <v>0</v>
      </c>
      <c r="J14" s="256">
        <f>申請書入力シート!N26</f>
        <v>0</v>
      </c>
      <c r="K14" s="255" t="str">
        <f>申請書入力シート!U26</f>
        <v/>
      </c>
      <c r="L14" s="323">
        <f>申請書入力シート!W26</f>
        <v>0</v>
      </c>
      <c r="M14" s="408"/>
      <c r="N14" s="84"/>
      <c r="O14" s="84"/>
    </row>
    <row r="15" spans="2:17" ht="21" customHeight="1" x14ac:dyDescent="0.15">
      <c r="B15" s="84"/>
      <c r="C15" s="84"/>
      <c r="D15" s="84"/>
      <c r="E15" s="84"/>
      <c r="F15" s="406"/>
      <c r="G15" s="400"/>
      <c r="H15" s="134">
        <f>申請書入力シート!B27</f>
        <v>0</v>
      </c>
      <c r="I15" s="134">
        <f>申請書入力シート!H27</f>
        <v>0</v>
      </c>
      <c r="J15" s="256">
        <f>申請書入力シート!N27</f>
        <v>0</v>
      </c>
      <c r="K15" s="255" t="str">
        <f>申請書入力シート!U27</f>
        <v/>
      </c>
      <c r="L15" s="323">
        <f>申請書入力シート!W27</f>
        <v>0</v>
      </c>
      <c r="M15" s="408"/>
      <c r="N15" s="84"/>
      <c r="O15" s="84"/>
    </row>
    <row r="16" spans="2:17" ht="21" customHeight="1" x14ac:dyDescent="0.15">
      <c r="B16" s="84"/>
      <c r="C16" s="84"/>
      <c r="D16" s="84"/>
      <c r="E16" s="84"/>
      <c r="F16" s="406"/>
      <c r="G16" s="400"/>
      <c r="H16" s="134">
        <f>申請書入力シート!B28</f>
        <v>0</v>
      </c>
      <c r="I16" s="134">
        <f>申請書入力シート!H28</f>
        <v>0</v>
      </c>
      <c r="J16" s="256">
        <f>申請書入力シート!N28</f>
        <v>0</v>
      </c>
      <c r="K16" s="255" t="str">
        <f>申請書入力シート!U28</f>
        <v/>
      </c>
      <c r="L16" s="323">
        <f>申請書入力シート!W28</f>
        <v>0</v>
      </c>
      <c r="M16" s="408"/>
      <c r="N16" s="84"/>
      <c r="O16" s="84"/>
    </row>
    <row r="17" spans="2:15" ht="21" customHeight="1" x14ac:dyDescent="0.15">
      <c r="B17" s="84"/>
      <c r="C17" s="84"/>
      <c r="D17" s="84"/>
      <c r="E17" s="84"/>
      <c r="F17" s="406"/>
      <c r="G17" s="400"/>
      <c r="H17" s="134">
        <f>申請書入力シート!B29</f>
        <v>0</v>
      </c>
      <c r="I17" s="134">
        <f>申請書入力シート!H29</f>
        <v>0</v>
      </c>
      <c r="J17" s="256">
        <f>申請書入力シート!N29</f>
        <v>0</v>
      </c>
      <c r="K17" s="255" t="str">
        <f>申請書入力シート!U29</f>
        <v/>
      </c>
      <c r="L17" s="323">
        <f>申請書入力シート!W29</f>
        <v>0</v>
      </c>
      <c r="M17" s="408"/>
      <c r="N17" s="84"/>
      <c r="O17" s="84"/>
    </row>
    <row r="18" spans="2:15" ht="21" customHeight="1" x14ac:dyDescent="0.15">
      <c r="B18" s="84"/>
      <c r="C18" s="84"/>
      <c r="D18" s="84"/>
      <c r="E18" s="84"/>
      <c r="F18" s="406"/>
      <c r="G18" s="400"/>
      <c r="H18" s="134">
        <f>申請書入力シート!B30</f>
        <v>0</v>
      </c>
      <c r="I18" s="134">
        <f>申請書入力シート!H30</f>
        <v>0</v>
      </c>
      <c r="J18" s="256">
        <f>申請書入力シート!N30</f>
        <v>0</v>
      </c>
      <c r="K18" s="255" t="str">
        <f>申請書入力シート!U30</f>
        <v/>
      </c>
      <c r="L18" s="323">
        <f>申請書入力シート!W30</f>
        <v>0</v>
      </c>
      <c r="M18" s="408"/>
      <c r="N18" s="84"/>
      <c r="O18" s="84"/>
    </row>
    <row r="19" spans="2:15" ht="21" customHeight="1" x14ac:dyDescent="0.15">
      <c r="B19" s="84"/>
      <c r="C19" s="84"/>
      <c r="D19" s="84"/>
      <c r="E19" s="84"/>
      <c r="F19" s="406"/>
      <c r="G19" s="400"/>
      <c r="H19" s="134">
        <f>申請書入力シート!B31</f>
        <v>0</v>
      </c>
      <c r="I19" s="134">
        <f>申請書入力シート!H31</f>
        <v>0</v>
      </c>
      <c r="J19" s="256">
        <f>申請書入力シート!N31</f>
        <v>0</v>
      </c>
      <c r="K19" s="255" t="str">
        <f>申請書入力シート!U31</f>
        <v/>
      </c>
      <c r="L19" s="323">
        <f>申請書入力シート!W31</f>
        <v>0</v>
      </c>
      <c r="M19" s="408"/>
      <c r="N19" s="84"/>
      <c r="O19" s="84"/>
    </row>
    <row r="20" spans="2:15" ht="21" customHeight="1" x14ac:dyDescent="0.15">
      <c r="B20" s="84"/>
      <c r="C20" s="84"/>
      <c r="D20" s="84"/>
      <c r="E20" s="84"/>
      <c r="F20" s="406"/>
      <c r="G20" s="400"/>
      <c r="H20" s="134">
        <f>申請書入力シート!B32</f>
        <v>0</v>
      </c>
      <c r="I20" s="134">
        <f>申請書入力シート!H32</f>
        <v>0</v>
      </c>
      <c r="J20" s="256">
        <f>申請書入力シート!N32</f>
        <v>0</v>
      </c>
      <c r="K20" s="255" t="str">
        <f>申請書入力シート!U32</f>
        <v/>
      </c>
      <c r="L20" s="323">
        <f>申請書入力シート!W32</f>
        <v>0</v>
      </c>
      <c r="M20" s="408"/>
      <c r="N20" s="84"/>
      <c r="O20" s="84"/>
    </row>
    <row r="21" spans="2:15" ht="21" customHeight="1" x14ac:dyDescent="0.15">
      <c r="B21" s="84"/>
      <c r="C21" s="84"/>
      <c r="D21" s="84"/>
      <c r="E21" s="84"/>
      <c r="F21" s="406"/>
      <c r="G21" s="400"/>
      <c r="H21" s="134">
        <f>申請書入力シート!B33</f>
        <v>0</v>
      </c>
      <c r="I21" s="134">
        <f>申請書入力シート!H33</f>
        <v>0</v>
      </c>
      <c r="J21" s="256">
        <f>申請書入力シート!N33</f>
        <v>0</v>
      </c>
      <c r="K21" s="255" t="str">
        <f>申請書入力シート!U33</f>
        <v/>
      </c>
      <c r="L21" s="323">
        <f>申請書入力シート!W33</f>
        <v>0</v>
      </c>
      <c r="M21" s="408"/>
      <c r="N21" s="84"/>
      <c r="O21" s="84"/>
    </row>
    <row r="22" spans="2:15" ht="21" customHeight="1" x14ac:dyDescent="0.15">
      <c r="B22" s="84"/>
      <c r="C22" s="84"/>
      <c r="D22" s="84"/>
      <c r="E22" s="84"/>
      <c r="F22" s="406"/>
      <c r="G22" s="400"/>
      <c r="H22" s="134">
        <f>申請書入力シート!B34</f>
        <v>0</v>
      </c>
      <c r="I22" s="134">
        <f>申請書入力シート!H34</f>
        <v>0</v>
      </c>
      <c r="J22" s="256">
        <f>申請書入力シート!N34</f>
        <v>0</v>
      </c>
      <c r="K22" s="255" t="str">
        <f>申請書入力シート!U34</f>
        <v/>
      </c>
      <c r="L22" s="323">
        <f>申請書入力シート!W34</f>
        <v>0</v>
      </c>
      <c r="M22" s="408"/>
      <c r="N22" s="84"/>
      <c r="O22" s="84"/>
    </row>
    <row r="23" spans="2:15" ht="21" customHeight="1" x14ac:dyDescent="0.15">
      <c r="B23" s="84"/>
      <c r="C23" s="84"/>
      <c r="D23" s="84"/>
      <c r="E23" s="84"/>
      <c r="F23" s="405"/>
      <c r="G23" s="400"/>
      <c r="H23" s="134">
        <f>申請書入力シート!B35</f>
        <v>0</v>
      </c>
      <c r="I23" s="134">
        <f>申請書入力シート!H35</f>
        <v>0</v>
      </c>
      <c r="J23" s="256">
        <f>申請書入力シート!N35</f>
        <v>0</v>
      </c>
      <c r="K23" s="134" t="str">
        <f>申請書入力シート!U35</f>
        <v/>
      </c>
      <c r="L23" s="323">
        <f>申請書入力シート!W35</f>
        <v>0</v>
      </c>
      <c r="M23" s="408"/>
      <c r="N23" s="84"/>
      <c r="O23" s="84"/>
    </row>
    <row r="24" spans="2:15" ht="21" customHeight="1" thickBot="1" x14ac:dyDescent="0.2">
      <c r="B24" s="84"/>
      <c r="C24" s="84"/>
      <c r="D24" s="84"/>
      <c r="E24" s="84"/>
      <c r="F24" s="84"/>
      <c r="G24" s="84"/>
      <c r="H24" s="137"/>
      <c r="I24" s="137"/>
      <c r="J24" s="137"/>
      <c r="K24" s="137"/>
      <c r="L24" s="137"/>
      <c r="M24" s="84"/>
      <c r="N24" s="84"/>
      <c r="O24" s="84"/>
    </row>
    <row r="25" spans="2:15" ht="21" customHeight="1" x14ac:dyDescent="0.15">
      <c r="B25" s="84"/>
      <c r="C25" s="84"/>
      <c r="D25" s="84"/>
      <c r="E25" s="84"/>
      <c r="F25" s="84"/>
      <c r="G25" s="84"/>
      <c r="H25" s="137"/>
      <c r="I25" s="245" t="s">
        <v>239</v>
      </c>
      <c r="J25" s="242">
        <f>COUNT(申請書入力シート!W20:AB35)</f>
        <v>0</v>
      </c>
      <c r="K25" s="1017">
        <f>SUM(L8:L23)</f>
        <v>0</v>
      </c>
      <c r="L25" s="1018"/>
      <c r="M25" s="84"/>
      <c r="N25" s="84"/>
      <c r="O25" s="84"/>
    </row>
    <row r="26" spans="2:15" ht="21" customHeight="1" x14ac:dyDescent="0.15">
      <c r="B26" s="84"/>
      <c r="C26" s="84"/>
      <c r="D26" s="84"/>
      <c r="E26" s="84"/>
      <c r="F26" s="84"/>
      <c r="G26" s="84"/>
      <c r="H26" s="137"/>
      <c r="I26" s="246" t="s">
        <v>85</v>
      </c>
      <c r="J26" s="243">
        <f>COUNTIF(申請書入力シート!U20:V35,"田")</f>
        <v>0</v>
      </c>
      <c r="K26" s="1019">
        <f>申請書入力シート!T36</f>
        <v>0</v>
      </c>
      <c r="L26" s="1019"/>
      <c r="M26" s="84"/>
      <c r="N26" s="84"/>
      <c r="O26" s="84"/>
    </row>
    <row r="27" spans="2:15" ht="21" customHeight="1" thickBot="1" x14ac:dyDescent="0.2">
      <c r="B27" s="84"/>
      <c r="C27" s="84"/>
      <c r="D27" s="84"/>
      <c r="E27" s="84"/>
      <c r="F27" s="84"/>
      <c r="G27" s="84"/>
      <c r="H27" s="137"/>
      <c r="I27" s="247" t="s">
        <v>86</v>
      </c>
      <c r="J27" s="244">
        <f>COUNTIF(申請書入力シート!U20:V35,"畑")</f>
        <v>0</v>
      </c>
      <c r="K27" s="1020">
        <f>申請書入力シート!AB36</f>
        <v>0</v>
      </c>
      <c r="L27" s="1021"/>
      <c r="M27" s="84"/>
      <c r="N27" s="84"/>
      <c r="O27" s="84"/>
    </row>
    <row r="28" spans="2:15" ht="15" customHeight="1" x14ac:dyDescent="0.15"/>
  </sheetData>
  <mergeCells count="7">
    <mergeCell ref="N4:N7"/>
    <mergeCell ref="K25:L25"/>
    <mergeCell ref="K26:L26"/>
    <mergeCell ref="K27:L27"/>
    <mergeCell ref="B4:C4"/>
    <mergeCell ref="D4:G4"/>
    <mergeCell ref="H4:L4"/>
  </mergeCells>
  <phoneticPr fontId="1"/>
  <pageMargins left="0.78740157480314965" right="0.39370078740157483" top="0.59055118110236227" bottom="0.39370078740157483" header="0.31496062992125984" footer="0.31496062992125984"/>
  <pageSetup paperSize="8"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Y14"/>
  <sheetViews>
    <sheetView showZeros="0" view="pageBreakPreview" zoomScaleNormal="100" zoomScaleSheetLayoutView="100" workbookViewId="0">
      <selection activeCell="Q6" sqref="Q6"/>
    </sheetView>
  </sheetViews>
  <sheetFormatPr defaultColWidth="2.625" defaultRowHeight="13.5" x14ac:dyDescent="0.15"/>
  <cols>
    <col min="1" max="1" width="2.625" style="6"/>
    <col min="2" max="2" width="5.875" style="6" bestFit="1" customWidth="1"/>
    <col min="3" max="7" width="12.625" style="6" customWidth="1"/>
    <col min="8" max="8" width="40.625" style="6" customWidth="1"/>
    <col min="9" max="9" width="2.625" style="6"/>
    <col min="10" max="10" width="2.625" style="6" customWidth="1"/>
    <col min="11" max="11" width="2.625" style="6" hidden="1" customWidth="1"/>
    <col min="12" max="55" width="2.625" style="6"/>
    <col min="56" max="56" width="2.625" style="6" customWidth="1"/>
    <col min="57" max="16384" width="2.625" style="6"/>
  </cols>
  <sheetData>
    <row r="1" spans="2:51" x14ac:dyDescent="0.15">
      <c r="B1" s="37"/>
      <c r="C1" s="84"/>
      <c r="D1" s="84"/>
      <c r="E1" s="84"/>
      <c r="F1" s="84"/>
      <c r="G1" s="84"/>
      <c r="H1" s="84"/>
      <c r="I1" s="115"/>
      <c r="J1" s="84"/>
      <c r="K1" s="84"/>
      <c r="L1" s="84"/>
      <c r="M1" s="84"/>
      <c r="N1" s="84"/>
      <c r="O1" s="84"/>
      <c r="P1" s="116"/>
      <c r="Q1" s="84"/>
      <c r="R1" s="84"/>
      <c r="S1" s="84"/>
      <c r="T1" s="84"/>
      <c r="U1" s="121"/>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row>
    <row r="2" spans="2:51" ht="30" customHeight="1" x14ac:dyDescent="0.15">
      <c r="B2" s="210" t="s">
        <v>180</v>
      </c>
      <c r="C2" s="122"/>
      <c r="D2" s="122"/>
      <c r="E2" s="122"/>
      <c r="F2" s="66"/>
      <c r="G2" s="66"/>
      <c r="H2" s="66"/>
      <c r="I2" s="66"/>
      <c r="J2" s="66"/>
      <c r="K2" s="66"/>
      <c r="L2" s="66"/>
      <c r="M2" s="66"/>
      <c r="N2" s="66"/>
      <c r="O2" s="66"/>
      <c r="P2" s="66"/>
      <c r="Q2" s="66"/>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row>
    <row r="3" spans="2:51" ht="18" customHeight="1" thickBot="1" x14ac:dyDescent="0.2">
      <c r="B3" s="211"/>
      <c r="C3" s="66"/>
      <c r="D3" s="66"/>
      <c r="E3" s="66"/>
      <c r="F3" s="66"/>
      <c r="G3" s="66"/>
      <c r="H3" s="66"/>
      <c r="I3" s="66"/>
      <c r="J3" s="66"/>
      <c r="K3" s="66"/>
      <c r="L3" s="66"/>
      <c r="M3" s="66"/>
      <c r="N3" s="66"/>
      <c r="O3" s="66"/>
      <c r="P3" s="66"/>
      <c r="Q3" s="66"/>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row>
    <row r="4" spans="2:51" ht="21" customHeight="1" x14ac:dyDescent="0.15">
      <c r="B4" s="228"/>
      <c r="C4" s="229"/>
      <c r="D4" s="229"/>
      <c r="E4" s="229"/>
      <c r="F4" s="229"/>
      <c r="G4" s="229"/>
      <c r="H4" s="229"/>
      <c r="I4" s="230"/>
      <c r="J4" s="66"/>
      <c r="K4" s="66"/>
      <c r="L4" s="258" t="s">
        <v>470</v>
      </c>
      <c r="M4" s="222"/>
      <c r="N4" s="222"/>
      <c r="O4" s="222"/>
      <c r="P4" s="222"/>
      <c r="Q4" s="222"/>
      <c r="R4" s="222"/>
      <c r="S4" s="222"/>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row>
    <row r="5" spans="2:51" s="214" customFormat="1" ht="21" customHeight="1" x14ac:dyDescent="0.15">
      <c r="B5" s="223" t="s">
        <v>223</v>
      </c>
      <c r="C5" s="114" t="s">
        <v>183</v>
      </c>
      <c r="D5" s="114"/>
      <c r="E5" s="1025"/>
      <c r="F5" s="1026"/>
      <c r="G5" s="114"/>
      <c r="H5" s="114"/>
      <c r="I5" s="213"/>
      <c r="L5" s="221" t="s">
        <v>228</v>
      </c>
      <c r="M5" s="222"/>
      <c r="N5" s="222"/>
      <c r="O5" s="222"/>
      <c r="P5" s="222"/>
      <c r="Q5" s="1027" t="s">
        <v>474</v>
      </c>
      <c r="R5" s="1027"/>
      <c r="S5" s="222" t="s">
        <v>229</v>
      </c>
      <c r="V5" s="215"/>
      <c r="W5" s="215"/>
      <c r="X5" s="215"/>
      <c r="Y5" s="215"/>
    </row>
    <row r="6" spans="2:51" s="214" customFormat="1" ht="21" customHeight="1" x14ac:dyDescent="0.15">
      <c r="B6" s="216"/>
      <c r="C6" s="114"/>
      <c r="D6" s="212"/>
      <c r="E6" s="114"/>
      <c r="F6" s="114"/>
      <c r="G6" s="212"/>
      <c r="H6" s="212"/>
      <c r="I6" s="213"/>
      <c r="L6" s="224"/>
      <c r="M6" s="224"/>
      <c r="N6" s="224"/>
      <c r="O6" s="224"/>
      <c r="P6" s="224"/>
      <c r="Q6" s="224"/>
      <c r="R6" s="224"/>
      <c r="S6" s="224"/>
    </row>
    <row r="7" spans="2:51" s="214" customFormat="1" ht="21" customHeight="1" x14ac:dyDescent="0.15">
      <c r="B7" s="231" t="s">
        <v>224</v>
      </c>
      <c r="C7" s="205" t="s">
        <v>322</v>
      </c>
      <c r="D7" s="205"/>
      <c r="E7" s="205"/>
      <c r="F7" s="205"/>
      <c r="G7" s="205"/>
      <c r="H7" s="205"/>
      <c r="I7" s="217"/>
      <c r="L7" s="224"/>
      <c r="M7" s="224"/>
      <c r="N7" s="224"/>
      <c r="O7" s="224"/>
      <c r="P7" s="224"/>
      <c r="Q7" s="224"/>
      <c r="R7" s="224"/>
      <c r="S7" s="224"/>
    </row>
    <row r="8" spans="2:51" s="224" customFormat="1" ht="21" customHeight="1" thickBot="1" x14ac:dyDescent="0.2">
      <c r="B8" s="231"/>
      <c r="C8" s="225"/>
      <c r="D8" s="218" t="s">
        <v>181</v>
      </c>
      <c r="E8" s="218" t="s">
        <v>182</v>
      </c>
      <c r="F8" s="218" t="s">
        <v>181</v>
      </c>
      <c r="G8" s="218" t="s">
        <v>182</v>
      </c>
      <c r="H8" s="218" t="s">
        <v>319</v>
      </c>
      <c r="I8" s="226"/>
      <c r="L8" s="214"/>
      <c r="M8" s="214"/>
      <c r="N8" s="214"/>
      <c r="O8" s="214"/>
      <c r="P8" s="214"/>
      <c r="Q8" s="214"/>
      <c r="R8" s="214"/>
      <c r="S8" s="214"/>
    </row>
    <row r="9" spans="2:51" s="214" customFormat="1" ht="21" customHeight="1" thickTop="1" thickBot="1" x14ac:dyDescent="0.2">
      <c r="B9" s="220"/>
      <c r="C9" s="235">
        <f>申請書入力シート!H3</f>
        <v>0</v>
      </c>
      <c r="D9" s="236">
        <f>申請書入力シート!AV6</f>
        <v>0</v>
      </c>
      <c r="E9" s="237">
        <f>申請書入力シート!H6</f>
        <v>0</v>
      </c>
      <c r="F9" s="236">
        <f>申請書入力シート!AV7</f>
        <v>0</v>
      </c>
      <c r="G9" s="237">
        <f>申請書入力シート!H7</f>
        <v>0</v>
      </c>
      <c r="H9" s="238" t="str">
        <f>'申請書（両面1部）'!A26&amp;K9</f>
        <v xml:space="preserve">  他 -1筆　　計  0㎡</v>
      </c>
      <c r="I9" s="219"/>
      <c r="J9" s="114"/>
      <c r="K9" s="227" t="str">
        <f>"  他 "&amp;COUNT(申請書入力シート!W20:AB35)-1&amp;"筆　　計  "&amp;申請書入力シート!H36&amp;"㎡"</f>
        <v xml:space="preserve">  他 -1筆　　計  0㎡</v>
      </c>
    </row>
    <row r="10" spans="2:51" s="214" customFormat="1" ht="21" customHeight="1" thickTop="1" thickBot="1" x14ac:dyDescent="0.2">
      <c r="B10" s="232"/>
      <c r="C10" s="233"/>
      <c r="D10" s="233"/>
      <c r="E10" s="233"/>
      <c r="F10" s="233"/>
      <c r="G10" s="233"/>
      <c r="H10" s="233"/>
      <c r="I10" s="234"/>
      <c r="L10" s="6"/>
      <c r="M10" s="6"/>
      <c r="N10" s="6"/>
      <c r="O10" s="6"/>
      <c r="P10" s="6"/>
      <c r="Q10" s="6"/>
      <c r="R10" s="6"/>
      <c r="S10" s="6"/>
    </row>
    <row r="11" spans="2:51" ht="18" customHeight="1" x14ac:dyDescent="0.15"/>
    <row r="12" spans="2:51" ht="21" customHeight="1" thickBot="1" x14ac:dyDescent="0.2">
      <c r="B12" s="120" t="s">
        <v>321</v>
      </c>
    </row>
    <row r="13" spans="2:51" ht="21" customHeight="1" thickBot="1" x14ac:dyDescent="0.2">
      <c r="B13" s="6" t="s">
        <v>323</v>
      </c>
      <c r="F13" s="239">
        <f>IF(申請書入力シート!H10="出し手",申請書入力シート!H6,申請書入力シート!H7)</f>
        <v>0</v>
      </c>
      <c r="G13" s="241"/>
      <c r="H13" s="240">
        <f>IF(申請書入力シート!H10="出し手",申請書入力シート!AA6,申請書入力シート!AA7)</f>
        <v>0</v>
      </c>
    </row>
    <row r="14" spans="2:51" ht="18" customHeight="1" x14ac:dyDescent="0.15"/>
  </sheetData>
  <mergeCells count="2">
    <mergeCell ref="E5:F5"/>
    <mergeCell ref="Q5:R5"/>
  </mergeCells>
  <phoneticPr fontId="1"/>
  <conditionalFormatting sqref="E5">
    <cfRule type="cellIs" dxfId="0" priority="2" operator="equal">
      <formula>""</formula>
    </cfRule>
  </conditionalFormatting>
  <dataValidations count="1">
    <dataValidation imeMode="off" allowBlank="1" showInputMessage="1" showErrorMessage="1" sqref="E5:F5"/>
  </dataValidations>
  <pageMargins left="0.78740157480314965" right="0.39370078740157483" top="0.59055118110236227" bottom="0.39370078740157483" header="0.31496062992125984" footer="0.31496062992125984"/>
  <pageSetup paperSize="8"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sheetPr>
  <dimension ref="A1:AJ56"/>
  <sheetViews>
    <sheetView showZeros="0" view="pageBreakPreview" zoomScaleNormal="100" zoomScaleSheetLayoutView="100" workbookViewId="0">
      <selection activeCell="W13" sqref="W13"/>
    </sheetView>
  </sheetViews>
  <sheetFormatPr defaultColWidth="2.625" defaultRowHeight="13.5" x14ac:dyDescent="0.15"/>
  <cols>
    <col min="1" max="16384" width="2.625" style="6"/>
  </cols>
  <sheetData>
    <row r="1" spans="1:36" ht="15" customHeight="1" x14ac:dyDescent="0.15">
      <c r="A1" s="66"/>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row>
    <row r="2" spans="1:36" ht="15" customHeight="1" x14ac:dyDescent="0.15">
      <c r="A2" s="66"/>
      <c r="B2" s="66"/>
      <c r="C2" s="66"/>
      <c r="D2" s="66"/>
      <c r="E2" s="66"/>
      <c r="F2" s="66"/>
      <c r="G2" s="66"/>
      <c r="H2" s="66"/>
      <c r="I2" s="66"/>
      <c r="J2" s="66"/>
      <c r="K2" s="66"/>
      <c r="L2" s="66"/>
      <c r="M2" s="66"/>
      <c r="N2" s="66"/>
      <c r="O2" s="66"/>
      <c r="P2" s="66"/>
      <c r="Q2" s="66"/>
      <c r="R2" s="66"/>
      <c r="S2" s="66"/>
      <c r="T2" s="66"/>
      <c r="U2" s="66"/>
      <c r="V2" s="66"/>
      <c r="W2" s="66"/>
      <c r="X2" s="66"/>
      <c r="Y2" s="66"/>
      <c r="Z2" s="66"/>
      <c r="AA2" s="66" t="s">
        <v>153</v>
      </c>
      <c r="AB2" s="66"/>
      <c r="AC2" s="66"/>
      <c r="AD2" s="66"/>
      <c r="AE2" s="1042">
        <f>受付簿・ハガキ作成!E5</f>
        <v>0</v>
      </c>
      <c r="AF2" s="1043"/>
      <c r="AG2" s="1043"/>
      <c r="AH2" s="140" t="s">
        <v>154</v>
      </c>
      <c r="AI2" s="66"/>
      <c r="AJ2" s="66"/>
    </row>
    <row r="3" spans="1:36" ht="15" customHeight="1" x14ac:dyDescent="0.15">
      <c r="A3" s="66"/>
      <c r="B3" s="66"/>
      <c r="C3" s="66"/>
      <c r="D3" s="66"/>
      <c r="E3" s="66"/>
      <c r="F3" s="66"/>
      <c r="G3" s="66"/>
      <c r="H3" s="66"/>
      <c r="I3" s="66"/>
      <c r="J3" s="66"/>
      <c r="K3" s="66"/>
      <c r="L3" s="66"/>
      <c r="M3" s="66"/>
      <c r="N3" s="66"/>
      <c r="O3" s="66"/>
      <c r="P3" s="66"/>
      <c r="Q3" s="66"/>
      <c r="R3" s="66"/>
      <c r="S3" s="66"/>
      <c r="T3" s="66"/>
      <c r="U3" s="66"/>
      <c r="V3" s="66"/>
      <c r="W3" s="66"/>
      <c r="X3" s="66"/>
      <c r="Y3" s="66"/>
      <c r="Z3" s="66"/>
      <c r="AA3" s="1044">
        <f>申請書入力シート!R39</f>
        <v>0</v>
      </c>
      <c r="AB3" s="1044"/>
      <c r="AC3" s="1044"/>
      <c r="AD3" s="1044"/>
      <c r="AE3" s="1044"/>
      <c r="AF3" s="1044"/>
      <c r="AG3" s="1044"/>
      <c r="AH3" s="1044"/>
      <c r="AI3" s="66"/>
      <c r="AJ3" s="66"/>
    </row>
    <row r="4" spans="1:36" ht="15" customHeight="1" x14ac:dyDescent="0.15">
      <c r="A4" s="66"/>
      <c r="B4" s="66"/>
      <c r="C4" s="66"/>
      <c r="D4" s="66"/>
      <c r="E4" s="66"/>
      <c r="F4" s="66"/>
      <c r="G4" s="66"/>
      <c r="H4" s="66"/>
      <c r="I4" s="66"/>
      <c r="J4" s="91"/>
      <c r="K4" s="66"/>
      <c r="L4" s="66"/>
      <c r="M4" s="66"/>
      <c r="N4" s="66"/>
      <c r="O4" s="66"/>
      <c r="P4" s="66"/>
      <c r="Q4" s="66"/>
      <c r="R4" s="66"/>
      <c r="S4" s="66"/>
      <c r="T4" s="66"/>
      <c r="U4" s="66"/>
      <c r="V4" s="66"/>
      <c r="W4" s="66"/>
      <c r="X4" s="66"/>
      <c r="Y4" s="66"/>
      <c r="Z4" s="66"/>
      <c r="AA4" s="66"/>
      <c r="AB4" s="66"/>
      <c r="AC4" s="66"/>
      <c r="AD4" s="66"/>
      <c r="AE4" s="66"/>
      <c r="AF4" s="66"/>
      <c r="AG4" s="66"/>
      <c r="AH4" s="66"/>
      <c r="AI4" s="66"/>
      <c r="AJ4" s="66"/>
    </row>
    <row r="5" spans="1:36" s="143" customFormat="1" ht="15" customHeight="1" x14ac:dyDescent="0.15">
      <c r="A5" s="141"/>
      <c r="B5" s="142"/>
      <c r="C5" s="142" t="s">
        <v>3</v>
      </c>
      <c r="D5" s="142"/>
      <c r="E5" s="141"/>
      <c r="F5" s="141">
        <f>申請書入力シート!AA6</f>
        <v>0</v>
      </c>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row>
    <row r="6" spans="1:36" s="143" customFormat="1" ht="15" customHeight="1" x14ac:dyDescent="0.15">
      <c r="A6" s="141"/>
      <c r="B6" s="141"/>
      <c r="C6" s="142" t="s">
        <v>4</v>
      </c>
      <c r="D6" s="142"/>
      <c r="E6" s="141"/>
      <c r="F6" s="1046">
        <f>申請書入力シート!H6</f>
        <v>0</v>
      </c>
      <c r="G6" s="1046"/>
      <c r="H6" s="1046"/>
      <c r="I6" s="1046"/>
      <c r="J6" s="1046"/>
      <c r="K6" s="1046"/>
      <c r="L6" s="142"/>
      <c r="M6" s="142"/>
      <c r="N6" s="141"/>
      <c r="O6" s="141" t="s">
        <v>158</v>
      </c>
      <c r="P6" s="141"/>
      <c r="Q6" s="141"/>
      <c r="R6" s="141"/>
      <c r="S6" s="141"/>
      <c r="T6" s="141"/>
      <c r="U6" s="141"/>
      <c r="V6" s="141"/>
      <c r="W6" s="141"/>
      <c r="X6" s="141"/>
      <c r="Y6" s="141"/>
      <c r="Z6" s="141"/>
      <c r="AA6" s="141"/>
      <c r="AB6" s="141"/>
      <c r="AC6" s="141"/>
      <c r="AD6" s="141"/>
      <c r="AE6" s="141"/>
      <c r="AF6" s="141"/>
      <c r="AG6" s="141"/>
      <c r="AH6" s="141"/>
    </row>
    <row r="7" spans="1:36" s="143" customFormat="1" ht="15" customHeight="1" x14ac:dyDescent="0.15">
      <c r="A7" s="141"/>
      <c r="B7" s="141"/>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row>
    <row r="8" spans="1:36" s="143" customFormat="1" ht="15" customHeight="1" x14ac:dyDescent="0.15">
      <c r="A8" s="141"/>
      <c r="B8" s="142"/>
      <c r="C8" s="142" t="s">
        <v>3</v>
      </c>
      <c r="D8" s="142"/>
      <c r="E8" s="141"/>
      <c r="F8" s="141">
        <f>申請書入力シート!AA7</f>
        <v>0</v>
      </c>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row>
    <row r="9" spans="1:36" s="143" customFormat="1" ht="15" customHeight="1" x14ac:dyDescent="0.15">
      <c r="A9" s="141"/>
      <c r="B9" s="141"/>
      <c r="C9" s="142" t="s">
        <v>4</v>
      </c>
      <c r="D9" s="142"/>
      <c r="E9" s="141"/>
      <c r="F9" s="1046">
        <f>申請書入力シート!H7</f>
        <v>0</v>
      </c>
      <c r="G9" s="1046"/>
      <c r="H9" s="1046"/>
      <c r="I9" s="1046"/>
      <c r="J9" s="1046"/>
      <c r="K9" s="1046"/>
      <c r="L9" s="142"/>
      <c r="M9" s="142"/>
      <c r="N9" s="141"/>
      <c r="O9" s="141" t="s">
        <v>158</v>
      </c>
      <c r="P9" s="141"/>
      <c r="Q9" s="141"/>
      <c r="R9" s="141"/>
      <c r="S9" s="141"/>
      <c r="T9" s="141"/>
      <c r="U9" s="141"/>
      <c r="V9" s="141"/>
      <c r="W9" s="141"/>
      <c r="X9" s="141"/>
      <c r="Y9" s="141"/>
      <c r="Z9" s="141"/>
      <c r="AA9" s="141"/>
      <c r="AB9" s="141"/>
      <c r="AC9" s="141"/>
      <c r="AD9" s="141"/>
      <c r="AE9" s="141"/>
      <c r="AF9" s="141"/>
      <c r="AG9" s="141"/>
      <c r="AH9" s="141"/>
    </row>
    <row r="10" spans="1:36" s="143" customFormat="1" ht="15" customHeight="1" x14ac:dyDescent="0.15">
      <c r="A10" s="141"/>
      <c r="B10" s="141"/>
      <c r="C10" s="141"/>
      <c r="D10" s="141"/>
      <c r="E10" s="144"/>
      <c r="F10" s="144"/>
      <c r="G10" s="144"/>
      <c r="H10" s="144"/>
      <c r="I10" s="144"/>
      <c r="J10" s="141"/>
      <c r="K10" s="145"/>
      <c r="L10" s="145"/>
      <c r="M10" s="145"/>
      <c r="N10" s="145"/>
      <c r="O10" s="145"/>
      <c r="P10" s="141"/>
      <c r="Q10" s="141"/>
      <c r="R10" s="141"/>
      <c r="S10" s="141"/>
      <c r="T10" s="141"/>
      <c r="U10" s="141"/>
      <c r="V10" s="141"/>
      <c r="W10" s="141"/>
      <c r="X10" s="141"/>
      <c r="Y10" s="141"/>
      <c r="Z10" s="141"/>
      <c r="AA10" s="141"/>
      <c r="AB10" s="141"/>
      <c r="AC10" s="141"/>
      <c r="AD10" s="141"/>
      <c r="AE10" s="141"/>
      <c r="AF10" s="141"/>
      <c r="AG10" s="141"/>
      <c r="AH10" s="141"/>
      <c r="AI10" s="141"/>
      <c r="AJ10" s="141"/>
    </row>
    <row r="11" spans="1:36" s="143" customFormat="1" ht="15" customHeight="1" x14ac:dyDescent="0.15">
      <c r="A11" s="141"/>
      <c r="B11" s="141"/>
      <c r="C11" s="141"/>
      <c r="D11" s="141"/>
      <c r="E11" s="141"/>
      <c r="F11" s="141"/>
      <c r="G11" s="141"/>
      <c r="H11" s="141"/>
      <c r="I11" s="141"/>
      <c r="J11" s="141"/>
      <c r="K11" s="141"/>
      <c r="L11" s="141"/>
      <c r="M11" s="141"/>
      <c r="N11" s="141"/>
      <c r="O11" s="141"/>
      <c r="P11" s="141"/>
      <c r="Q11" s="141"/>
      <c r="R11" s="141"/>
      <c r="S11" s="141"/>
      <c r="T11" s="141" t="s">
        <v>241</v>
      </c>
      <c r="U11" s="141"/>
      <c r="V11" s="141"/>
      <c r="W11" s="141"/>
      <c r="X11" s="141"/>
      <c r="Y11" s="141"/>
      <c r="Z11" s="141"/>
      <c r="AA11" s="141"/>
      <c r="AB11" s="141"/>
      <c r="AC11" s="141"/>
      <c r="AD11" s="141"/>
      <c r="AE11" s="141"/>
      <c r="AF11" s="141"/>
      <c r="AG11" s="141"/>
      <c r="AH11" s="141"/>
      <c r="AI11" s="141"/>
    </row>
    <row r="12" spans="1:36" s="143" customFormat="1" ht="15" customHeight="1" x14ac:dyDescent="0.15">
      <c r="A12" s="141"/>
      <c r="B12" s="141"/>
      <c r="C12" s="141"/>
      <c r="D12" s="141"/>
      <c r="E12" s="141"/>
      <c r="F12" s="141"/>
      <c r="G12" s="141"/>
      <c r="H12" s="141"/>
      <c r="I12" s="141"/>
      <c r="J12" s="141"/>
      <c r="K12" s="141"/>
      <c r="L12" s="141"/>
      <c r="M12" s="141"/>
      <c r="N12" s="141"/>
      <c r="O12" s="141"/>
      <c r="P12" s="141"/>
      <c r="Q12" s="141"/>
      <c r="R12" s="141"/>
      <c r="S12" s="141"/>
      <c r="T12" s="141"/>
      <c r="U12" s="141"/>
      <c r="V12" s="141"/>
      <c r="W12" s="141" t="s">
        <v>478</v>
      </c>
      <c r="X12" s="141"/>
      <c r="Y12" s="141"/>
      <c r="Z12" s="141"/>
      <c r="AA12" s="141"/>
      <c r="AB12" s="141"/>
      <c r="AC12" s="141"/>
      <c r="AD12" s="141"/>
      <c r="AE12" s="141"/>
      <c r="AF12" s="141"/>
      <c r="AG12" s="141"/>
      <c r="AH12" s="141"/>
    </row>
    <row r="13" spans="1:36" ht="15" customHeight="1" x14ac:dyDescent="0.15">
      <c r="A13" s="66"/>
      <c r="B13" s="66"/>
      <c r="C13" s="66"/>
      <c r="D13" s="66"/>
      <c r="E13" s="66"/>
      <c r="F13" s="66"/>
      <c r="G13" s="66"/>
      <c r="H13" s="66"/>
      <c r="I13" s="66"/>
      <c r="J13" s="66"/>
      <c r="K13" s="66"/>
      <c r="L13" s="66"/>
      <c r="M13" s="66"/>
      <c r="N13" s="66"/>
      <c r="O13" s="66"/>
      <c r="P13" s="66"/>
      <c r="Q13" s="66"/>
      <c r="R13" s="66"/>
      <c r="S13" s="66"/>
      <c r="T13" s="66"/>
      <c r="U13" s="66"/>
      <c r="V13" s="66"/>
      <c r="W13" s="66"/>
      <c r="X13" s="66"/>
      <c r="Y13" s="66" t="s">
        <v>475</v>
      </c>
      <c r="Z13" s="66"/>
      <c r="AA13" s="66"/>
      <c r="AB13" s="66"/>
      <c r="AC13" s="66"/>
      <c r="AD13" s="66"/>
      <c r="AE13" s="66"/>
      <c r="AF13" s="66"/>
      <c r="AG13" s="66"/>
      <c r="AH13" s="66"/>
      <c r="AI13" s="66"/>
      <c r="AJ13" s="66"/>
    </row>
    <row r="14" spans="1:36" ht="15" customHeight="1" x14ac:dyDescent="0.15">
      <c r="A14" s="66"/>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row>
    <row r="15" spans="1:36" ht="18" customHeight="1" x14ac:dyDescent="0.15">
      <c r="B15" s="329" t="str">
        <f>"　 "&amp;TEXT(申請書入力シート!H3,"ggge年ｍ月ｄ日")&amp;"付けをもって農地法第３条第１項の規定による許可申請があった農地についての"</f>
        <v>　 明治33年1月0日付けをもって農地法第３条第１項の規定による許可申請があった農地についての</v>
      </c>
      <c r="D15" s="329"/>
      <c r="E15" s="329"/>
      <c r="F15" s="329"/>
      <c r="G15" s="329"/>
      <c r="H15" s="329"/>
      <c r="I15" s="94"/>
      <c r="J15" s="92"/>
      <c r="K15" s="92"/>
      <c r="L15" s="92"/>
      <c r="M15" s="92"/>
      <c r="N15" s="92"/>
      <c r="O15" s="92"/>
      <c r="P15" s="92"/>
      <c r="Q15" s="92"/>
      <c r="R15" s="92"/>
      <c r="S15" s="92"/>
      <c r="T15" s="92"/>
      <c r="U15" s="92"/>
      <c r="V15" s="92"/>
      <c r="W15" s="92"/>
      <c r="X15" s="92"/>
      <c r="Y15" s="92"/>
      <c r="Z15" s="92"/>
      <c r="AA15" s="92"/>
      <c r="AB15" s="92"/>
      <c r="AC15" s="92"/>
      <c r="AD15" s="92"/>
      <c r="AE15" s="92"/>
      <c r="AF15" s="66"/>
      <c r="AG15" s="66"/>
    </row>
    <row r="16" spans="1:36" ht="18" customHeight="1" x14ac:dyDescent="0.15">
      <c r="B16" s="118" t="s">
        <v>384</v>
      </c>
      <c r="C16" s="95"/>
      <c r="D16" s="95"/>
      <c r="E16" s="95"/>
      <c r="F16" s="95"/>
      <c r="G16" s="95"/>
      <c r="H16" s="95"/>
      <c r="I16" s="95"/>
      <c r="J16" s="95"/>
      <c r="K16" s="95"/>
      <c r="L16" s="95"/>
      <c r="M16" s="95"/>
      <c r="N16" s="66"/>
      <c r="O16" s="92"/>
      <c r="P16" s="92"/>
      <c r="Q16" s="92"/>
      <c r="R16" s="92"/>
      <c r="S16" s="92"/>
      <c r="T16" s="92"/>
      <c r="U16" s="92"/>
      <c r="V16" s="92"/>
      <c r="W16" s="92"/>
      <c r="X16" s="92"/>
      <c r="Y16" s="92"/>
      <c r="Z16" s="92"/>
      <c r="AA16" s="92"/>
      <c r="AB16" s="92"/>
      <c r="AC16" s="92"/>
      <c r="AD16" s="92"/>
      <c r="AE16" s="66"/>
      <c r="AF16" s="66"/>
    </row>
    <row r="17" spans="1:36" ht="15" customHeight="1" x14ac:dyDescent="0.15">
      <c r="A17" s="66"/>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row>
    <row r="18" spans="1:36" ht="15" customHeight="1" x14ac:dyDescent="0.15">
      <c r="A18" s="66"/>
      <c r="B18" s="66"/>
      <c r="C18" s="66"/>
      <c r="D18" s="66"/>
      <c r="E18" s="66"/>
      <c r="F18" s="66"/>
      <c r="G18" s="66"/>
      <c r="H18" s="66"/>
      <c r="I18" s="66"/>
      <c r="J18" s="66"/>
      <c r="K18" s="66"/>
      <c r="L18" s="66"/>
      <c r="M18" s="66"/>
      <c r="N18" s="66"/>
      <c r="O18" s="66"/>
      <c r="P18" s="95"/>
      <c r="Q18" s="66"/>
      <c r="R18" s="66"/>
      <c r="S18" s="66"/>
      <c r="T18" s="95"/>
      <c r="U18" s="66"/>
      <c r="V18" s="66"/>
      <c r="W18" s="66"/>
      <c r="X18" s="66"/>
      <c r="Y18" s="66"/>
      <c r="Z18" s="66"/>
      <c r="AA18" s="66"/>
      <c r="AB18" s="66"/>
      <c r="AC18" s="66"/>
      <c r="AD18" s="66"/>
      <c r="AE18" s="66"/>
      <c r="AF18" s="66"/>
      <c r="AG18" s="66"/>
      <c r="AH18" s="66"/>
      <c r="AI18" s="66"/>
      <c r="AJ18" s="66"/>
    </row>
    <row r="19" spans="1:36" ht="18" customHeight="1" x14ac:dyDescent="0.15">
      <c r="A19" s="66">
        <v>1</v>
      </c>
      <c r="B19" s="66"/>
      <c r="C19" s="66" t="s">
        <v>159</v>
      </c>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row>
    <row r="20" spans="1:36" ht="15" customHeight="1" x14ac:dyDescent="0.15">
      <c r="A20" s="66"/>
      <c r="B20" s="66"/>
      <c r="C20" s="66"/>
      <c r="D20" s="1056" t="s">
        <v>386</v>
      </c>
      <c r="E20" s="1056"/>
      <c r="F20" s="1056"/>
      <c r="G20" s="1056"/>
      <c r="H20" s="66"/>
      <c r="I20" s="66"/>
      <c r="J20" s="92" t="s">
        <v>3</v>
      </c>
      <c r="K20" s="66"/>
      <c r="L20" s="66">
        <f>申請書入力シート!AA6</f>
        <v>0</v>
      </c>
      <c r="M20" s="66"/>
      <c r="N20" s="66"/>
      <c r="O20" s="66"/>
      <c r="P20" s="66"/>
      <c r="Q20" s="66"/>
      <c r="R20" s="66"/>
      <c r="S20" s="66"/>
      <c r="T20" s="66"/>
      <c r="U20" s="66"/>
      <c r="V20" s="66"/>
      <c r="W20" s="66"/>
      <c r="X20" s="66"/>
      <c r="Y20" s="66"/>
      <c r="Z20" s="66"/>
      <c r="AA20" s="66"/>
      <c r="AB20" s="66"/>
      <c r="AC20" s="66"/>
      <c r="AD20" s="66"/>
      <c r="AE20" s="66"/>
      <c r="AF20" s="66"/>
      <c r="AG20" s="66"/>
      <c r="AH20" s="66"/>
      <c r="AI20" s="66"/>
      <c r="AJ20" s="66"/>
    </row>
    <row r="21" spans="1:36" ht="15" customHeight="1" x14ac:dyDescent="0.15">
      <c r="A21" s="66"/>
      <c r="B21" s="66"/>
      <c r="C21" s="66"/>
      <c r="D21" s="66"/>
      <c r="E21" s="66"/>
      <c r="F21" s="66"/>
      <c r="G21" s="66"/>
      <c r="H21" s="66"/>
      <c r="I21" s="66"/>
      <c r="J21" s="92" t="s">
        <v>4</v>
      </c>
      <c r="K21" s="66"/>
      <c r="L21" s="1056">
        <f>F6</f>
        <v>0</v>
      </c>
      <c r="M21" s="1056"/>
      <c r="N21" s="1056"/>
      <c r="O21" s="1056"/>
      <c r="P21" s="1056"/>
      <c r="Q21" s="1056"/>
      <c r="R21" s="66"/>
      <c r="S21" s="66"/>
      <c r="T21" s="66"/>
      <c r="U21" s="66"/>
      <c r="V21" s="66"/>
      <c r="W21" s="66"/>
      <c r="X21" s="66"/>
      <c r="Y21" s="66"/>
      <c r="Z21" s="66"/>
      <c r="AA21" s="66"/>
      <c r="AB21" s="66"/>
      <c r="AC21" s="66"/>
      <c r="AD21" s="66"/>
      <c r="AE21" s="66"/>
      <c r="AF21" s="66"/>
      <c r="AG21" s="66"/>
      <c r="AH21" s="66"/>
      <c r="AI21" s="66"/>
      <c r="AJ21" s="66"/>
    </row>
    <row r="22" spans="1:36" ht="15" customHeight="1" x14ac:dyDescent="0.15">
      <c r="A22" s="66"/>
      <c r="B22" s="66"/>
      <c r="C22" s="66"/>
      <c r="D22" s="1056" t="s">
        <v>387</v>
      </c>
      <c r="E22" s="1056"/>
      <c r="F22" s="1056"/>
      <c r="G22" s="1056"/>
      <c r="H22" s="66"/>
      <c r="I22" s="66"/>
      <c r="J22" s="92" t="s">
        <v>3</v>
      </c>
      <c r="K22" s="66"/>
      <c r="L22" s="66">
        <f>申請書入力シート!AA7</f>
        <v>0</v>
      </c>
      <c r="M22" s="66"/>
      <c r="N22" s="66"/>
      <c r="O22" s="66"/>
      <c r="P22" s="66"/>
      <c r="Q22" s="66"/>
      <c r="R22" s="66"/>
      <c r="S22" s="66"/>
      <c r="T22" s="66"/>
      <c r="U22" s="66"/>
      <c r="V22" s="66"/>
      <c r="W22" s="66"/>
      <c r="X22" s="66"/>
      <c r="Y22" s="66"/>
      <c r="Z22" s="66"/>
      <c r="AA22" s="66"/>
      <c r="AB22" s="66"/>
      <c r="AC22" s="66"/>
      <c r="AD22" s="66"/>
      <c r="AE22" s="66"/>
      <c r="AF22" s="66"/>
      <c r="AG22" s="66"/>
      <c r="AH22" s="66"/>
      <c r="AI22" s="66"/>
      <c r="AJ22" s="66"/>
    </row>
    <row r="23" spans="1:36" ht="15" customHeight="1" x14ac:dyDescent="0.15">
      <c r="A23" s="66"/>
      <c r="B23" s="66"/>
      <c r="C23" s="66"/>
      <c r="D23" s="66"/>
      <c r="E23" s="66"/>
      <c r="F23" s="66"/>
      <c r="G23" s="66"/>
      <c r="H23" s="66"/>
      <c r="I23" s="66"/>
      <c r="J23" s="92" t="s">
        <v>4</v>
      </c>
      <c r="K23" s="66"/>
      <c r="L23" s="1056">
        <f>申請書入力シート!H7</f>
        <v>0</v>
      </c>
      <c r="M23" s="1056"/>
      <c r="N23" s="1056"/>
      <c r="O23" s="1056"/>
      <c r="P23" s="1056"/>
      <c r="Q23" s="1056"/>
      <c r="R23" s="66"/>
      <c r="S23" s="66"/>
      <c r="T23" s="66"/>
      <c r="U23" s="66"/>
      <c r="V23" s="66"/>
      <c r="W23" s="66"/>
      <c r="X23" s="66"/>
      <c r="Y23" s="66"/>
      <c r="Z23" s="66"/>
      <c r="AA23" s="66"/>
      <c r="AB23" s="66"/>
      <c r="AC23" s="66"/>
      <c r="AD23" s="66"/>
      <c r="AE23" s="66"/>
      <c r="AF23" s="66"/>
      <c r="AG23" s="66"/>
      <c r="AH23" s="66"/>
      <c r="AI23" s="66"/>
      <c r="AJ23" s="66"/>
    </row>
    <row r="24" spans="1:36" ht="15" customHeight="1" x14ac:dyDescent="0.15">
      <c r="A24" s="66"/>
      <c r="B24" s="66"/>
      <c r="C24" s="66"/>
      <c r="D24" s="66"/>
      <c r="E24" s="66"/>
      <c r="F24" s="66"/>
      <c r="G24" s="66"/>
      <c r="H24" s="66"/>
      <c r="I24" s="66"/>
      <c r="J24" s="92"/>
      <c r="K24" s="66"/>
      <c r="L24" s="93"/>
      <c r="M24" s="93"/>
      <c r="N24" s="93"/>
      <c r="O24" s="93"/>
      <c r="P24" s="93"/>
      <c r="Q24" s="66"/>
      <c r="R24" s="66"/>
      <c r="S24" s="66"/>
      <c r="T24" s="66"/>
      <c r="U24" s="66"/>
      <c r="V24" s="66"/>
      <c r="W24" s="66"/>
      <c r="X24" s="66"/>
      <c r="Y24" s="66"/>
      <c r="Z24" s="66"/>
      <c r="AA24" s="66"/>
      <c r="AB24" s="66"/>
      <c r="AC24" s="66"/>
      <c r="AD24" s="66"/>
      <c r="AE24" s="66"/>
      <c r="AF24" s="66"/>
      <c r="AG24" s="66"/>
      <c r="AH24" s="66"/>
      <c r="AI24" s="66"/>
      <c r="AJ24" s="66"/>
    </row>
    <row r="25" spans="1:36" ht="18" customHeight="1" x14ac:dyDescent="0.15">
      <c r="A25" s="66">
        <v>2</v>
      </c>
      <c r="B25" s="66"/>
      <c r="C25" s="66" t="s">
        <v>160</v>
      </c>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row>
    <row r="26" spans="1:36" ht="18" customHeight="1" x14ac:dyDescent="0.15">
      <c r="A26" s="66"/>
      <c r="B26" s="1036" t="s">
        <v>255</v>
      </c>
      <c r="C26" s="1038"/>
      <c r="D26" s="825" t="s">
        <v>44</v>
      </c>
      <c r="E26" s="826"/>
      <c r="F26" s="826"/>
      <c r="G26" s="826"/>
      <c r="H26" s="826"/>
      <c r="I26" s="1045"/>
      <c r="J26" s="1045"/>
      <c r="K26" s="1045"/>
      <c r="L26" s="826"/>
      <c r="M26" s="826"/>
      <c r="N26" s="826"/>
      <c r="O26" s="826"/>
      <c r="P26" s="826"/>
      <c r="Q26" s="826"/>
      <c r="R26" s="827"/>
      <c r="S26" s="825" t="s">
        <v>157</v>
      </c>
      <c r="T26" s="826"/>
      <c r="U26" s="826"/>
      <c r="V26" s="826"/>
      <c r="W26" s="826"/>
      <c r="X26" s="827"/>
      <c r="Y26" s="825" t="s">
        <v>102</v>
      </c>
      <c r="Z26" s="826"/>
      <c r="AA26" s="826"/>
      <c r="AB26" s="826"/>
      <c r="AC26" s="826"/>
      <c r="AD26" s="1047" t="s">
        <v>156</v>
      </c>
      <c r="AE26" s="1048"/>
      <c r="AF26" s="1048"/>
      <c r="AG26" s="1048"/>
      <c r="AH26" s="1049"/>
      <c r="AI26" s="66"/>
      <c r="AJ26" s="66"/>
    </row>
    <row r="27" spans="1:36" ht="18" customHeight="1" x14ac:dyDescent="0.15">
      <c r="A27" s="66"/>
      <c r="B27" s="1036"/>
      <c r="C27" s="1038"/>
      <c r="D27" s="822"/>
      <c r="E27" s="823"/>
      <c r="F27" s="823"/>
      <c r="G27" s="823"/>
      <c r="H27" s="823"/>
      <c r="I27" s="823"/>
      <c r="J27" s="823"/>
      <c r="K27" s="823"/>
      <c r="L27" s="823"/>
      <c r="M27" s="823"/>
      <c r="N27" s="823"/>
      <c r="O27" s="823"/>
      <c r="P27" s="823"/>
      <c r="Q27" s="823"/>
      <c r="R27" s="824"/>
      <c r="S27" s="868" t="s">
        <v>95</v>
      </c>
      <c r="T27" s="869"/>
      <c r="U27" s="869"/>
      <c r="V27" s="868" t="s">
        <v>155</v>
      </c>
      <c r="W27" s="869"/>
      <c r="X27" s="870"/>
      <c r="Y27" s="822"/>
      <c r="Z27" s="823"/>
      <c r="AA27" s="823"/>
      <c r="AB27" s="823"/>
      <c r="AC27" s="823"/>
      <c r="AD27" s="1050"/>
      <c r="AE27" s="1051"/>
      <c r="AF27" s="1051"/>
      <c r="AG27" s="1051"/>
      <c r="AH27" s="1052"/>
      <c r="AI27" s="66"/>
      <c r="AJ27" s="66"/>
    </row>
    <row r="28" spans="1:36" ht="15" customHeight="1" x14ac:dyDescent="0.15">
      <c r="A28" s="66"/>
      <c r="B28" s="1054">
        <v>1</v>
      </c>
      <c r="C28" s="1055"/>
      <c r="D28" s="1032" t="str">
        <f>IF(申請書入力シート!B20="","能代市字"&amp;申請書入力シート!H20&amp;申請書入力シート!N20,"能代市"&amp;申請書入力シート!B20&amp;"字"&amp;申請書入力シート!H20&amp;申請書入力シート!N20)</f>
        <v>能代市字</v>
      </c>
      <c r="E28" s="1033"/>
      <c r="F28" s="1033"/>
      <c r="G28" s="1033"/>
      <c r="H28" s="1033"/>
      <c r="I28" s="1034"/>
      <c r="J28" s="1034"/>
      <c r="K28" s="1034"/>
      <c r="L28" s="1033"/>
      <c r="M28" s="1033"/>
      <c r="N28" s="1033"/>
      <c r="O28" s="1033"/>
      <c r="P28" s="1033"/>
      <c r="Q28" s="1033"/>
      <c r="R28" s="1035"/>
      <c r="S28" s="822">
        <f>'申請書（両面1部）'!D26</f>
        <v>0</v>
      </c>
      <c r="T28" s="823"/>
      <c r="U28" s="823"/>
      <c r="V28" s="822">
        <f>'申請書（両面1部）'!E26</f>
        <v>0</v>
      </c>
      <c r="W28" s="823"/>
      <c r="X28" s="824"/>
      <c r="Y28" s="1053">
        <f>'申請書（両面1部）'!F26</f>
        <v>0</v>
      </c>
      <c r="Z28" s="1053"/>
      <c r="AA28" s="1053"/>
      <c r="AB28" s="1053"/>
      <c r="AC28" s="1053"/>
      <c r="AD28" s="1029"/>
      <c r="AE28" s="1030"/>
      <c r="AF28" s="1030"/>
      <c r="AG28" s="1030"/>
      <c r="AH28" s="1031"/>
      <c r="AI28" s="66"/>
      <c r="AJ28" s="66"/>
    </row>
    <row r="29" spans="1:36" ht="15" customHeight="1" x14ac:dyDescent="0.15">
      <c r="A29" s="66"/>
      <c r="B29" s="1054" t="str">
        <f>IF(Y29&gt;0,B28+1,"")</f>
        <v/>
      </c>
      <c r="C29" s="1055"/>
      <c r="D29" s="1032" t="str">
        <f>IF(Y28&gt;0,IF(Y29&gt;0,IF(申請書入力シート!B21="","能代市字"&amp;申請書入力シート!H21&amp;申請書入力シート!N21,"能代市"&amp;申請書入力シート!B21&amp;"字"&amp;申請書入力シート!H21&amp;申請書入力シート!N21),"以下余白"),"")</f>
        <v/>
      </c>
      <c r="E29" s="1033"/>
      <c r="F29" s="1033"/>
      <c r="G29" s="1033"/>
      <c r="H29" s="1033"/>
      <c r="I29" s="1034"/>
      <c r="J29" s="1034"/>
      <c r="K29" s="1034"/>
      <c r="L29" s="1033"/>
      <c r="M29" s="1033"/>
      <c r="N29" s="1033"/>
      <c r="O29" s="1033"/>
      <c r="P29" s="1033"/>
      <c r="Q29" s="1033"/>
      <c r="R29" s="1035"/>
      <c r="S29" s="1036" t="str">
        <f>'申請書（両面1部）'!D27</f>
        <v/>
      </c>
      <c r="T29" s="1037"/>
      <c r="U29" s="1038"/>
      <c r="V29" s="1036" t="str">
        <f>'申請書（両面1部）'!E27</f>
        <v/>
      </c>
      <c r="W29" s="1037"/>
      <c r="X29" s="1038"/>
      <c r="Y29" s="1039">
        <f>'申請書（両面1部）'!F27</f>
        <v>0</v>
      </c>
      <c r="Z29" s="1040"/>
      <c r="AA29" s="1040"/>
      <c r="AB29" s="1040"/>
      <c r="AC29" s="1041"/>
      <c r="AD29" s="1029"/>
      <c r="AE29" s="1030"/>
      <c r="AF29" s="1030"/>
      <c r="AG29" s="1030"/>
      <c r="AH29" s="1031"/>
      <c r="AI29" s="66"/>
      <c r="AJ29" s="66"/>
    </row>
    <row r="30" spans="1:36" ht="15" customHeight="1" x14ac:dyDescent="0.15">
      <c r="A30" s="66"/>
      <c r="B30" s="1054" t="str">
        <f t="shared" ref="B30:B43" si="0">IF(Y30&gt;0,B29+1,"")</f>
        <v/>
      </c>
      <c r="C30" s="1055"/>
      <c r="D30" s="1032" t="str">
        <f>IF(Y29&gt;0,IF(Y30&gt;0,IF(申請書入力シート!B22="","能代市字"&amp;申請書入力シート!H22&amp;申請書入力シート!N22,"能代市"&amp;申請書入力シート!B22&amp;"字"&amp;申請書入力シート!H22&amp;申請書入力シート!N22),"以下余白"),"")</f>
        <v/>
      </c>
      <c r="E30" s="1033"/>
      <c r="F30" s="1033"/>
      <c r="G30" s="1033"/>
      <c r="H30" s="1033"/>
      <c r="I30" s="1034"/>
      <c r="J30" s="1034"/>
      <c r="K30" s="1034"/>
      <c r="L30" s="1033"/>
      <c r="M30" s="1033"/>
      <c r="N30" s="1033"/>
      <c r="O30" s="1033"/>
      <c r="P30" s="1033"/>
      <c r="Q30" s="1033"/>
      <c r="R30" s="1035"/>
      <c r="S30" s="1036" t="str">
        <f>'申請書（両面1部）'!D28</f>
        <v/>
      </c>
      <c r="T30" s="1037"/>
      <c r="U30" s="1038"/>
      <c r="V30" s="1036" t="str">
        <f>'申請書（両面1部）'!E28</f>
        <v/>
      </c>
      <c r="W30" s="1037"/>
      <c r="X30" s="1038"/>
      <c r="Y30" s="1039">
        <f>'申請書（両面1部）'!F28</f>
        <v>0</v>
      </c>
      <c r="Z30" s="1040"/>
      <c r="AA30" s="1040"/>
      <c r="AB30" s="1040"/>
      <c r="AC30" s="1041"/>
      <c r="AD30" s="1029"/>
      <c r="AE30" s="1030"/>
      <c r="AF30" s="1030"/>
      <c r="AG30" s="1030"/>
      <c r="AH30" s="1031"/>
      <c r="AI30" s="66"/>
      <c r="AJ30" s="66"/>
    </row>
    <row r="31" spans="1:36" ht="15" customHeight="1" x14ac:dyDescent="0.15">
      <c r="A31" s="66"/>
      <c r="B31" s="1054" t="str">
        <f t="shared" si="0"/>
        <v/>
      </c>
      <c r="C31" s="1055"/>
      <c r="D31" s="1032" t="str">
        <f>IF(Y30&gt;0,IF(Y31&gt;0,IF(申請書入力シート!B23="","能代市字"&amp;申請書入力シート!H23&amp;申請書入力シート!N23,"能代市"&amp;申請書入力シート!B23&amp;"字"&amp;申請書入力シート!H23&amp;申請書入力シート!N23),"以下余白"),"")</f>
        <v/>
      </c>
      <c r="E31" s="1033"/>
      <c r="F31" s="1033"/>
      <c r="G31" s="1033"/>
      <c r="H31" s="1033"/>
      <c r="I31" s="1034"/>
      <c r="J31" s="1034"/>
      <c r="K31" s="1034"/>
      <c r="L31" s="1033"/>
      <c r="M31" s="1033"/>
      <c r="N31" s="1033"/>
      <c r="O31" s="1033"/>
      <c r="P31" s="1033"/>
      <c r="Q31" s="1033"/>
      <c r="R31" s="1035"/>
      <c r="S31" s="1036" t="str">
        <f>'申請書（両面1部）'!D29</f>
        <v/>
      </c>
      <c r="T31" s="1037"/>
      <c r="U31" s="1038"/>
      <c r="V31" s="1036" t="str">
        <f>'申請書（両面1部）'!E29</f>
        <v/>
      </c>
      <c r="W31" s="1037"/>
      <c r="X31" s="1038"/>
      <c r="Y31" s="1039">
        <f>'申請書（両面1部）'!F29</f>
        <v>0</v>
      </c>
      <c r="Z31" s="1040"/>
      <c r="AA31" s="1040"/>
      <c r="AB31" s="1040"/>
      <c r="AC31" s="1041"/>
      <c r="AD31" s="1029"/>
      <c r="AE31" s="1030"/>
      <c r="AF31" s="1030"/>
      <c r="AG31" s="1030"/>
      <c r="AH31" s="1031"/>
      <c r="AI31" s="66"/>
      <c r="AJ31" s="66"/>
    </row>
    <row r="32" spans="1:36" ht="15" customHeight="1" x14ac:dyDescent="0.15">
      <c r="A32" s="66"/>
      <c r="B32" s="1054" t="str">
        <f t="shared" si="0"/>
        <v/>
      </c>
      <c r="C32" s="1055"/>
      <c r="D32" s="1032" t="str">
        <f>IF(Y31&gt;0,IF(Y32&gt;0,IF(申請書入力シート!B24="","能代市字"&amp;申請書入力シート!H24&amp;申請書入力シート!N24,"能代市"&amp;申請書入力シート!B24&amp;"字"&amp;申請書入力シート!H24&amp;申請書入力シート!N24),"以下余白"),"")</f>
        <v/>
      </c>
      <c r="E32" s="1033"/>
      <c r="F32" s="1033"/>
      <c r="G32" s="1033"/>
      <c r="H32" s="1033"/>
      <c r="I32" s="1034"/>
      <c r="J32" s="1034"/>
      <c r="K32" s="1034"/>
      <c r="L32" s="1033"/>
      <c r="M32" s="1033"/>
      <c r="N32" s="1033"/>
      <c r="O32" s="1033"/>
      <c r="P32" s="1033"/>
      <c r="Q32" s="1033"/>
      <c r="R32" s="1035"/>
      <c r="S32" s="1036" t="str">
        <f>'申請書（両面1部）'!D30</f>
        <v/>
      </c>
      <c r="T32" s="1037"/>
      <c r="U32" s="1038"/>
      <c r="V32" s="1036" t="str">
        <f>'申請書（両面1部）'!E30</f>
        <v/>
      </c>
      <c r="W32" s="1037"/>
      <c r="X32" s="1038"/>
      <c r="Y32" s="1039">
        <f>'申請書（両面1部）'!F30</f>
        <v>0</v>
      </c>
      <c r="Z32" s="1040"/>
      <c r="AA32" s="1040"/>
      <c r="AB32" s="1040"/>
      <c r="AC32" s="1041"/>
      <c r="AD32" s="1029"/>
      <c r="AE32" s="1030"/>
      <c r="AF32" s="1030"/>
      <c r="AG32" s="1030"/>
      <c r="AH32" s="1031"/>
      <c r="AI32" s="66"/>
      <c r="AJ32" s="66"/>
    </row>
    <row r="33" spans="1:36" ht="15" customHeight="1" x14ac:dyDescent="0.15">
      <c r="A33" s="66"/>
      <c r="B33" s="1054" t="str">
        <f t="shared" si="0"/>
        <v/>
      </c>
      <c r="C33" s="1055"/>
      <c r="D33" s="1032" t="str">
        <f>IF(Y32&gt;0,IF(Y33&gt;0,IF(申請書入力シート!B25="","能代市字"&amp;申請書入力シート!H25&amp;申請書入力シート!N25,"能代市"&amp;申請書入力シート!B25&amp;"字"&amp;申請書入力シート!H25&amp;申請書入力シート!N25),"以下余白"),"")</f>
        <v/>
      </c>
      <c r="E33" s="1033"/>
      <c r="F33" s="1033"/>
      <c r="G33" s="1033"/>
      <c r="H33" s="1033"/>
      <c r="I33" s="1034"/>
      <c r="J33" s="1034"/>
      <c r="K33" s="1034"/>
      <c r="L33" s="1033"/>
      <c r="M33" s="1033"/>
      <c r="N33" s="1033"/>
      <c r="O33" s="1033"/>
      <c r="P33" s="1033"/>
      <c r="Q33" s="1033"/>
      <c r="R33" s="1035"/>
      <c r="S33" s="1036" t="str">
        <f>'申請書（両面1部）'!D31</f>
        <v/>
      </c>
      <c r="T33" s="1037"/>
      <c r="U33" s="1038"/>
      <c r="V33" s="1036" t="str">
        <f>'申請書（両面1部）'!E31</f>
        <v/>
      </c>
      <c r="W33" s="1037"/>
      <c r="X33" s="1038"/>
      <c r="Y33" s="1039">
        <f>'申請書（両面1部）'!F31</f>
        <v>0</v>
      </c>
      <c r="Z33" s="1040"/>
      <c r="AA33" s="1040"/>
      <c r="AB33" s="1040"/>
      <c r="AC33" s="1041"/>
      <c r="AD33" s="1029"/>
      <c r="AE33" s="1030"/>
      <c r="AF33" s="1030"/>
      <c r="AG33" s="1030"/>
      <c r="AH33" s="1031"/>
      <c r="AI33" s="66"/>
      <c r="AJ33" s="66"/>
    </row>
    <row r="34" spans="1:36" ht="15" customHeight="1" x14ac:dyDescent="0.15">
      <c r="A34" s="66"/>
      <c r="B34" s="1054" t="str">
        <f t="shared" si="0"/>
        <v/>
      </c>
      <c r="C34" s="1055"/>
      <c r="D34" s="1032" t="str">
        <f>IF(Y33&gt;0,IF(Y34&gt;0,IF(申請書入力シート!B26="","能代市字"&amp;申請書入力シート!H26&amp;申請書入力シート!N26,"能代市"&amp;申請書入力シート!B26&amp;"字"&amp;申請書入力シート!H26&amp;申請書入力シート!N26),"以下余白"),"")</f>
        <v/>
      </c>
      <c r="E34" s="1033"/>
      <c r="F34" s="1033"/>
      <c r="G34" s="1033"/>
      <c r="H34" s="1033"/>
      <c r="I34" s="1034"/>
      <c r="J34" s="1034"/>
      <c r="K34" s="1034"/>
      <c r="L34" s="1033"/>
      <c r="M34" s="1033"/>
      <c r="N34" s="1033"/>
      <c r="O34" s="1033"/>
      <c r="P34" s="1033"/>
      <c r="Q34" s="1033"/>
      <c r="R34" s="1035"/>
      <c r="S34" s="1036" t="str">
        <f>'申請書（両面1部）'!D32</f>
        <v/>
      </c>
      <c r="T34" s="1037"/>
      <c r="U34" s="1038"/>
      <c r="V34" s="1036" t="str">
        <f>'申請書（両面1部）'!E32</f>
        <v/>
      </c>
      <c r="W34" s="1037"/>
      <c r="X34" s="1038"/>
      <c r="Y34" s="1039">
        <f>'申請書（両面1部）'!F32</f>
        <v>0</v>
      </c>
      <c r="Z34" s="1040"/>
      <c r="AA34" s="1040"/>
      <c r="AB34" s="1040"/>
      <c r="AC34" s="1041"/>
      <c r="AD34" s="1029"/>
      <c r="AE34" s="1030"/>
      <c r="AF34" s="1030"/>
      <c r="AG34" s="1030"/>
      <c r="AH34" s="1031"/>
      <c r="AI34" s="66"/>
      <c r="AJ34" s="66"/>
    </row>
    <row r="35" spans="1:36" ht="15" customHeight="1" x14ac:dyDescent="0.15">
      <c r="A35" s="66"/>
      <c r="B35" s="1054" t="str">
        <f t="shared" si="0"/>
        <v/>
      </c>
      <c r="C35" s="1055"/>
      <c r="D35" s="1032" t="str">
        <f>IF(Y34&gt;0,IF(Y35&gt;0,IF(申請書入力シート!B27="","能代市字"&amp;申請書入力シート!H27&amp;申請書入力シート!N27,"能代市"&amp;申請書入力シート!B27&amp;"字"&amp;申請書入力シート!H27&amp;申請書入力シート!N27),"以下余白"),"")</f>
        <v/>
      </c>
      <c r="E35" s="1033"/>
      <c r="F35" s="1033"/>
      <c r="G35" s="1033"/>
      <c r="H35" s="1033"/>
      <c r="I35" s="1034"/>
      <c r="J35" s="1034"/>
      <c r="K35" s="1034"/>
      <c r="L35" s="1033"/>
      <c r="M35" s="1033"/>
      <c r="N35" s="1033"/>
      <c r="O35" s="1033"/>
      <c r="P35" s="1033"/>
      <c r="Q35" s="1033"/>
      <c r="R35" s="1035"/>
      <c r="S35" s="1036" t="str">
        <f>'申請書（両面1部）'!D33</f>
        <v/>
      </c>
      <c r="T35" s="1037"/>
      <c r="U35" s="1038"/>
      <c r="V35" s="1036" t="str">
        <f>'申請書（両面1部）'!E33</f>
        <v/>
      </c>
      <c r="W35" s="1037"/>
      <c r="X35" s="1038"/>
      <c r="Y35" s="1039">
        <f>'申請書（両面1部）'!F33</f>
        <v>0</v>
      </c>
      <c r="Z35" s="1040"/>
      <c r="AA35" s="1040"/>
      <c r="AB35" s="1040"/>
      <c r="AC35" s="1041"/>
      <c r="AD35" s="1029"/>
      <c r="AE35" s="1030"/>
      <c r="AF35" s="1030"/>
      <c r="AG35" s="1030"/>
      <c r="AH35" s="1031"/>
      <c r="AI35" s="66"/>
      <c r="AJ35" s="66"/>
    </row>
    <row r="36" spans="1:36" ht="15" customHeight="1" x14ac:dyDescent="0.15">
      <c r="A36" s="66"/>
      <c r="B36" s="1054" t="str">
        <f t="shared" si="0"/>
        <v/>
      </c>
      <c r="C36" s="1055"/>
      <c r="D36" s="1032" t="str">
        <f>IF(Y35&gt;0,IF(Y36&gt;0,IF(申請書入力シート!B28="","能代市字"&amp;申請書入力シート!H28&amp;申請書入力シート!N28,"能代市"&amp;申請書入力シート!B28&amp;"字"&amp;申請書入力シート!H28&amp;申請書入力シート!N28),"以下余白"),"")</f>
        <v/>
      </c>
      <c r="E36" s="1033"/>
      <c r="F36" s="1033"/>
      <c r="G36" s="1033"/>
      <c r="H36" s="1033"/>
      <c r="I36" s="1034"/>
      <c r="J36" s="1034"/>
      <c r="K36" s="1034"/>
      <c r="L36" s="1033"/>
      <c r="M36" s="1033"/>
      <c r="N36" s="1033"/>
      <c r="O36" s="1033"/>
      <c r="P36" s="1033"/>
      <c r="Q36" s="1033"/>
      <c r="R36" s="1035"/>
      <c r="S36" s="1036" t="str">
        <f>'申請書（両面1部）'!D34</f>
        <v/>
      </c>
      <c r="T36" s="1037"/>
      <c r="U36" s="1038"/>
      <c r="V36" s="1036" t="str">
        <f>'申請書（両面1部）'!E34</f>
        <v/>
      </c>
      <c r="W36" s="1037"/>
      <c r="X36" s="1038"/>
      <c r="Y36" s="1039">
        <f>'申請書（両面1部）'!F34</f>
        <v>0</v>
      </c>
      <c r="Z36" s="1040"/>
      <c r="AA36" s="1040"/>
      <c r="AB36" s="1040"/>
      <c r="AC36" s="1041"/>
      <c r="AD36" s="1029"/>
      <c r="AE36" s="1030"/>
      <c r="AF36" s="1030"/>
      <c r="AG36" s="1030"/>
      <c r="AH36" s="1031"/>
      <c r="AI36" s="66"/>
      <c r="AJ36" s="66"/>
    </row>
    <row r="37" spans="1:36" ht="15" customHeight="1" x14ac:dyDescent="0.15">
      <c r="A37" s="66"/>
      <c r="B37" s="1054" t="str">
        <f t="shared" si="0"/>
        <v/>
      </c>
      <c r="C37" s="1055"/>
      <c r="D37" s="1032" t="str">
        <f>IF(Y36&gt;0,IF(Y37&gt;0,IF(申請書入力シート!B29="","能代市字"&amp;申請書入力シート!H29&amp;申請書入力シート!N29,"能代市"&amp;申請書入力シート!B29&amp;"字"&amp;申請書入力シート!H29&amp;申請書入力シート!N29),"以下余白"),"")</f>
        <v/>
      </c>
      <c r="E37" s="1033"/>
      <c r="F37" s="1033"/>
      <c r="G37" s="1033"/>
      <c r="H37" s="1033"/>
      <c r="I37" s="1034"/>
      <c r="J37" s="1034"/>
      <c r="K37" s="1034"/>
      <c r="L37" s="1033"/>
      <c r="M37" s="1033"/>
      <c r="N37" s="1033"/>
      <c r="O37" s="1033"/>
      <c r="P37" s="1033"/>
      <c r="Q37" s="1033"/>
      <c r="R37" s="1035"/>
      <c r="S37" s="1036" t="str">
        <f>'申請書（両面1部）'!D35</f>
        <v/>
      </c>
      <c r="T37" s="1037"/>
      <c r="U37" s="1038"/>
      <c r="V37" s="1036" t="str">
        <f>'申請書（両面1部）'!E35</f>
        <v/>
      </c>
      <c r="W37" s="1037"/>
      <c r="X37" s="1038"/>
      <c r="Y37" s="1039">
        <f>'申請書（両面1部）'!F35</f>
        <v>0</v>
      </c>
      <c r="Z37" s="1040"/>
      <c r="AA37" s="1040"/>
      <c r="AB37" s="1040"/>
      <c r="AC37" s="1041"/>
      <c r="AD37" s="1029"/>
      <c r="AE37" s="1030"/>
      <c r="AF37" s="1030"/>
      <c r="AG37" s="1030"/>
      <c r="AH37" s="1031"/>
      <c r="AI37" s="66"/>
      <c r="AJ37" s="66"/>
    </row>
    <row r="38" spans="1:36" ht="15" customHeight="1" x14ac:dyDescent="0.15">
      <c r="A38" s="66"/>
      <c r="B38" s="1054" t="str">
        <f t="shared" si="0"/>
        <v/>
      </c>
      <c r="C38" s="1055"/>
      <c r="D38" s="1032" t="str">
        <f>IF(Y37&gt;0,IF(Y38&gt;0,IF(申請書入力シート!B30="","能代市字"&amp;申請書入力シート!H30&amp;申請書入力シート!N30,"能代市"&amp;申請書入力シート!B30&amp;"字"&amp;申請書入力シート!H30&amp;申請書入力シート!N30),"以下余白"),"")</f>
        <v/>
      </c>
      <c r="E38" s="1033"/>
      <c r="F38" s="1033"/>
      <c r="G38" s="1033"/>
      <c r="H38" s="1033"/>
      <c r="I38" s="1034"/>
      <c r="J38" s="1034"/>
      <c r="K38" s="1034"/>
      <c r="L38" s="1033"/>
      <c r="M38" s="1033"/>
      <c r="N38" s="1033"/>
      <c r="O38" s="1033"/>
      <c r="P38" s="1033"/>
      <c r="Q38" s="1033"/>
      <c r="R38" s="1035"/>
      <c r="S38" s="1036" t="str">
        <f>'申請書（両面1部）'!D36</f>
        <v/>
      </c>
      <c r="T38" s="1037"/>
      <c r="U38" s="1038"/>
      <c r="V38" s="1036" t="str">
        <f>'申請書（両面1部）'!E36</f>
        <v/>
      </c>
      <c r="W38" s="1037"/>
      <c r="X38" s="1038"/>
      <c r="Y38" s="1039">
        <f>'申請書（両面1部）'!F36</f>
        <v>0</v>
      </c>
      <c r="Z38" s="1040"/>
      <c r="AA38" s="1040"/>
      <c r="AB38" s="1040"/>
      <c r="AC38" s="1041"/>
      <c r="AD38" s="1029"/>
      <c r="AE38" s="1030"/>
      <c r="AF38" s="1030"/>
      <c r="AG38" s="1030"/>
      <c r="AH38" s="1031"/>
      <c r="AI38" s="66"/>
      <c r="AJ38" s="66"/>
    </row>
    <row r="39" spans="1:36" ht="15" customHeight="1" x14ac:dyDescent="0.15">
      <c r="A39" s="66"/>
      <c r="B39" s="1054" t="str">
        <f t="shared" si="0"/>
        <v/>
      </c>
      <c r="C39" s="1055"/>
      <c r="D39" s="1032" t="str">
        <f>IF(Y38&gt;0,IF(Y39&gt;0,IF(申請書入力シート!B31="","能代市字"&amp;申請書入力シート!H31&amp;申請書入力シート!N31,"能代市"&amp;申請書入力シート!B31&amp;"字"&amp;申請書入力シート!H31&amp;申請書入力シート!N31),"以下余白"),"")</f>
        <v/>
      </c>
      <c r="E39" s="1033"/>
      <c r="F39" s="1033"/>
      <c r="G39" s="1033"/>
      <c r="H39" s="1033"/>
      <c r="I39" s="1034"/>
      <c r="J39" s="1034"/>
      <c r="K39" s="1034"/>
      <c r="L39" s="1033"/>
      <c r="M39" s="1033"/>
      <c r="N39" s="1033"/>
      <c r="O39" s="1033"/>
      <c r="P39" s="1033"/>
      <c r="Q39" s="1033"/>
      <c r="R39" s="1035"/>
      <c r="S39" s="1036" t="str">
        <f>'申請書（両面1部）'!D37</f>
        <v/>
      </c>
      <c r="T39" s="1037"/>
      <c r="U39" s="1038"/>
      <c r="V39" s="1036" t="str">
        <f>'申請書（両面1部）'!E37</f>
        <v/>
      </c>
      <c r="W39" s="1037"/>
      <c r="X39" s="1038"/>
      <c r="Y39" s="1039">
        <f>'申請書（両面1部）'!F37</f>
        <v>0</v>
      </c>
      <c r="Z39" s="1040"/>
      <c r="AA39" s="1040"/>
      <c r="AB39" s="1040"/>
      <c r="AC39" s="1041"/>
      <c r="AD39" s="1029"/>
      <c r="AE39" s="1030"/>
      <c r="AF39" s="1030"/>
      <c r="AG39" s="1030"/>
      <c r="AH39" s="1031"/>
      <c r="AI39" s="66"/>
      <c r="AJ39" s="66"/>
    </row>
    <row r="40" spans="1:36" ht="15" customHeight="1" x14ac:dyDescent="0.15">
      <c r="A40" s="66"/>
      <c r="B40" s="1054" t="str">
        <f t="shared" si="0"/>
        <v/>
      </c>
      <c r="C40" s="1055"/>
      <c r="D40" s="1032" t="str">
        <f>IF(Y39&gt;0,IF(Y40&gt;0,IF(申請書入力シート!B32="","能代市字"&amp;申請書入力シート!H32&amp;申請書入力シート!N32,"能代市"&amp;申請書入力シート!B32&amp;"字"&amp;申請書入力シート!H32&amp;申請書入力シート!N32),"以下余白"),"")</f>
        <v/>
      </c>
      <c r="E40" s="1033"/>
      <c r="F40" s="1033"/>
      <c r="G40" s="1033"/>
      <c r="H40" s="1033"/>
      <c r="I40" s="1034"/>
      <c r="J40" s="1034"/>
      <c r="K40" s="1034"/>
      <c r="L40" s="1033"/>
      <c r="M40" s="1033"/>
      <c r="N40" s="1033"/>
      <c r="O40" s="1033"/>
      <c r="P40" s="1033"/>
      <c r="Q40" s="1033"/>
      <c r="R40" s="1035"/>
      <c r="S40" s="1036" t="str">
        <f>'申請書（両面1部）'!D38</f>
        <v/>
      </c>
      <c r="T40" s="1037"/>
      <c r="U40" s="1038"/>
      <c r="V40" s="1036" t="str">
        <f>'申請書（両面1部）'!E38</f>
        <v/>
      </c>
      <c r="W40" s="1037"/>
      <c r="X40" s="1038"/>
      <c r="Y40" s="1039">
        <f>'申請書（両面1部）'!F38</f>
        <v>0</v>
      </c>
      <c r="Z40" s="1040"/>
      <c r="AA40" s="1040"/>
      <c r="AB40" s="1040"/>
      <c r="AC40" s="1041"/>
      <c r="AD40" s="1029"/>
      <c r="AE40" s="1030"/>
      <c r="AF40" s="1030"/>
      <c r="AG40" s="1030"/>
      <c r="AH40" s="1031"/>
      <c r="AI40" s="66"/>
      <c r="AJ40" s="66"/>
    </row>
    <row r="41" spans="1:36" ht="15" customHeight="1" x14ac:dyDescent="0.15">
      <c r="A41" s="66"/>
      <c r="B41" s="1054" t="str">
        <f t="shared" si="0"/>
        <v/>
      </c>
      <c r="C41" s="1055"/>
      <c r="D41" s="1032" t="str">
        <f>IF(Y40&gt;0,IF(Y41&gt;0,IF(申請書入力シート!B33="","能代市字"&amp;申請書入力シート!H33&amp;申請書入力シート!N33,"能代市"&amp;申請書入力シート!B33&amp;"字"&amp;申請書入力シート!H33&amp;申請書入力シート!N33),"以下余白"),"")</f>
        <v/>
      </c>
      <c r="E41" s="1033"/>
      <c r="F41" s="1033"/>
      <c r="G41" s="1033"/>
      <c r="H41" s="1033"/>
      <c r="I41" s="1034"/>
      <c r="J41" s="1034"/>
      <c r="K41" s="1034"/>
      <c r="L41" s="1033"/>
      <c r="M41" s="1033"/>
      <c r="N41" s="1033"/>
      <c r="O41" s="1033"/>
      <c r="P41" s="1033"/>
      <c r="Q41" s="1033"/>
      <c r="R41" s="1035"/>
      <c r="S41" s="1036" t="str">
        <f>'申請書（両面1部）'!D39</f>
        <v/>
      </c>
      <c r="T41" s="1037"/>
      <c r="U41" s="1038"/>
      <c r="V41" s="1036" t="str">
        <f>'申請書（両面1部）'!E39</f>
        <v/>
      </c>
      <c r="W41" s="1037"/>
      <c r="X41" s="1038"/>
      <c r="Y41" s="1039">
        <f>'申請書（両面1部）'!F39</f>
        <v>0</v>
      </c>
      <c r="Z41" s="1040"/>
      <c r="AA41" s="1040"/>
      <c r="AB41" s="1040"/>
      <c r="AC41" s="1041"/>
      <c r="AD41" s="1029"/>
      <c r="AE41" s="1030"/>
      <c r="AF41" s="1030"/>
      <c r="AG41" s="1030"/>
      <c r="AH41" s="1031"/>
      <c r="AI41" s="66"/>
      <c r="AJ41" s="66"/>
    </row>
    <row r="42" spans="1:36" ht="15" customHeight="1" x14ac:dyDescent="0.15">
      <c r="A42" s="66"/>
      <c r="B42" s="1054" t="str">
        <f t="shared" si="0"/>
        <v/>
      </c>
      <c r="C42" s="1055"/>
      <c r="D42" s="1032" t="str">
        <f>IF(Y41&gt;0,IF(Y42&gt;0,IF(申請書入力シート!B34="","能代市字"&amp;申請書入力シート!H34&amp;申請書入力シート!N34,"能代市"&amp;申請書入力シート!B34&amp;"字"&amp;申請書入力シート!H34&amp;申請書入力シート!N34),"以下余白"),"")</f>
        <v/>
      </c>
      <c r="E42" s="1033"/>
      <c r="F42" s="1033"/>
      <c r="G42" s="1033"/>
      <c r="H42" s="1033"/>
      <c r="I42" s="1034"/>
      <c r="J42" s="1034"/>
      <c r="K42" s="1034"/>
      <c r="L42" s="1033"/>
      <c r="M42" s="1033"/>
      <c r="N42" s="1033"/>
      <c r="O42" s="1033"/>
      <c r="P42" s="1033"/>
      <c r="Q42" s="1033"/>
      <c r="R42" s="1035"/>
      <c r="S42" s="1036" t="str">
        <f>'申請書（両面1部）'!D40</f>
        <v/>
      </c>
      <c r="T42" s="1037"/>
      <c r="U42" s="1038"/>
      <c r="V42" s="1036" t="str">
        <f>'申請書（両面1部）'!E40</f>
        <v/>
      </c>
      <c r="W42" s="1037"/>
      <c r="X42" s="1038"/>
      <c r="Y42" s="1039">
        <f>'申請書（両面1部）'!F40</f>
        <v>0</v>
      </c>
      <c r="Z42" s="1040"/>
      <c r="AA42" s="1040"/>
      <c r="AB42" s="1040"/>
      <c r="AC42" s="1041"/>
      <c r="AD42" s="1029"/>
      <c r="AE42" s="1030"/>
      <c r="AF42" s="1030"/>
      <c r="AG42" s="1030"/>
      <c r="AH42" s="1031"/>
      <c r="AI42" s="66"/>
      <c r="AJ42" s="66"/>
    </row>
    <row r="43" spans="1:36" ht="15" customHeight="1" x14ac:dyDescent="0.15">
      <c r="A43" s="66"/>
      <c r="B43" s="1054" t="str">
        <f t="shared" si="0"/>
        <v/>
      </c>
      <c r="C43" s="1055"/>
      <c r="D43" s="1032" t="str">
        <f>IF(Y42&gt;0,IF(Y43&gt;0,IF(申請書入力シート!B35="","能代市字"&amp;申請書入力シート!H35&amp;申請書入力シート!N35,"能代市"&amp;申請書入力シート!B35&amp;"字"&amp;申請書入力シート!H35&amp;申請書入力シート!N35),"以下余白"),"")</f>
        <v/>
      </c>
      <c r="E43" s="1033"/>
      <c r="F43" s="1033"/>
      <c r="G43" s="1033"/>
      <c r="H43" s="1033"/>
      <c r="I43" s="1034"/>
      <c r="J43" s="1034"/>
      <c r="K43" s="1034"/>
      <c r="L43" s="1033"/>
      <c r="M43" s="1033"/>
      <c r="N43" s="1033"/>
      <c r="O43" s="1033"/>
      <c r="P43" s="1033"/>
      <c r="Q43" s="1033"/>
      <c r="R43" s="1035"/>
      <c r="S43" s="1036" t="str">
        <f>'申請書（両面1部）'!D41</f>
        <v/>
      </c>
      <c r="T43" s="1037"/>
      <c r="U43" s="1038"/>
      <c r="V43" s="1036" t="str">
        <f>'申請書（両面1部）'!E41</f>
        <v/>
      </c>
      <c r="W43" s="1037"/>
      <c r="X43" s="1038"/>
      <c r="Y43" s="1039">
        <f>'申請書（両面1部）'!F41</f>
        <v>0</v>
      </c>
      <c r="Z43" s="1040"/>
      <c r="AA43" s="1040"/>
      <c r="AB43" s="1040"/>
      <c r="AC43" s="1041"/>
      <c r="AD43" s="1029"/>
      <c r="AE43" s="1030"/>
      <c r="AF43" s="1030"/>
      <c r="AG43" s="1030"/>
      <c r="AH43" s="1031"/>
      <c r="AI43" s="66"/>
      <c r="AJ43" s="66"/>
    </row>
    <row r="44" spans="1:36" ht="15" customHeight="1" x14ac:dyDescent="0.15">
      <c r="A44" s="66"/>
      <c r="B44" s="66"/>
      <c r="C44" s="66"/>
      <c r="D44" s="66"/>
      <c r="E44" s="66"/>
      <c r="F44" s="66"/>
      <c r="G44" s="66"/>
      <c r="H44" s="66"/>
      <c r="I44" s="66"/>
      <c r="J44" s="66"/>
      <c r="K44" s="66"/>
      <c r="L44" s="66"/>
      <c r="M44" s="66"/>
      <c r="N44" s="66"/>
      <c r="O44" s="66"/>
      <c r="P44" s="66"/>
      <c r="Q44" s="66"/>
      <c r="R44" s="66"/>
      <c r="S44" s="66"/>
      <c r="T44" s="66"/>
      <c r="U44" s="66"/>
      <c r="V44" s="1048" t="str">
        <f>IF(Y29&gt;0,"合計","")</f>
        <v/>
      </c>
      <c r="W44" s="1048"/>
      <c r="X44" s="1048"/>
      <c r="Y44" s="1028" t="str">
        <f>IF(Y29&gt;0,SUM(Y28:AC43),"")</f>
        <v/>
      </c>
      <c r="Z44" s="1028"/>
      <c r="AA44" s="1028"/>
      <c r="AB44" s="1028"/>
      <c r="AC44" s="1028"/>
      <c r="AD44" s="66"/>
      <c r="AE44" s="66"/>
      <c r="AF44" s="66"/>
      <c r="AG44" s="66"/>
      <c r="AH44" s="66"/>
      <c r="AI44" s="66"/>
      <c r="AJ44" s="66"/>
    </row>
    <row r="45" spans="1:36" ht="15" customHeight="1" x14ac:dyDescent="0.15">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row>
    <row r="46" spans="1:36" ht="18" customHeight="1" x14ac:dyDescent="0.15">
      <c r="A46" s="6">
        <v>3</v>
      </c>
      <c r="C46" s="6" t="s">
        <v>388</v>
      </c>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row>
    <row r="47" spans="1:36" ht="15" customHeight="1" x14ac:dyDescent="0.15"/>
    <row r="48" spans="1:36" ht="18" customHeight="1" x14ac:dyDescent="0.15">
      <c r="D48" s="6" t="e">
        <f>申請書入力シート!R42&amp;"から"&amp;申請書入力シート!R43&amp;"まで"</f>
        <v>#VALUE!</v>
      </c>
    </row>
    <row r="49" spans="1:34" ht="15" customHeight="1" x14ac:dyDescent="0.15">
      <c r="C49" s="120"/>
    </row>
    <row r="50" spans="1:34" ht="18" customHeight="1" x14ac:dyDescent="0.15">
      <c r="A50" s="6">
        <v>4</v>
      </c>
      <c r="C50" s="310" t="s">
        <v>389</v>
      </c>
      <c r="D50" s="106"/>
    </row>
    <row r="51" spans="1:34" ht="15" customHeight="1" x14ac:dyDescent="0.15">
      <c r="D51" s="106"/>
      <c r="E51" s="106"/>
      <c r="F51" s="106"/>
      <c r="G51" s="106"/>
      <c r="H51" s="106"/>
      <c r="I51" s="106"/>
      <c r="J51" s="106"/>
      <c r="K51" s="106"/>
      <c r="L51" s="106"/>
      <c r="N51" s="106"/>
      <c r="O51" s="106"/>
      <c r="P51" s="106"/>
      <c r="Q51" s="106"/>
      <c r="R51" s="106"/>
      <c r="S51" s="106"/>
      <c r="T51" s="106"/>
      <c r="U51" s="106"/>
      <c r="V51" s="106"/>
      <c r="W51" s="106"/>
      <c r="X51" s="106"/>
      <c r="Y51" s="106"/>
      <c r="Z51" s="106"/>
      <c r="AA51" s="106"/>
      <c r="AB51" s="106"/>
      <c r="AC51" s="106"/>
      <c r="AD51" s="106"/>
      <c r="AE51" s="106"/>
      <c r="AF51" s="106"/>
      <c r="AG51" s="106"/>
      <c r="AH51" s="106"/>
    </row>
    <row r="52" spans="1:34" ht="15" customHeight="1" x14ac:dyDescent="0.15">
      <c r="D52" s="1057" t="s">
        <v>390</v>
      </c>
      <c r="E52" s="1057"/>
      <c r="F52" s="1057"/>
      <c r="G52" s="1057"/>
      <c r="H52" s="1057"/>
      <c r="I52" s="1057"/>
      <c r="J52" s="1057"/>
      <c r="K52" s="1057"/>
      <c r="L52" s="1057"/>
      <c r="M52" s="1057"/>
      <c r="N52" s="1057"/>
      <c r="O52" s="1057"/>
      <c r="P52" s="1057"/>
      <c r="Q52" s="1057"/>
      <c r="R52" s="1057"/>
      <c r="S52" s="1057"/>
      <c r="T52" s="1057"/>
      <c r="U52" s="1057"/>
      <c r="V52" s="1057"/>
      <c r="W52" s="1057"/>
      <c r="X52" s="1057"/>
      <c r="Y52" s="1057"/>
      <c r="Z52" s="1057"/>
      <c r="AA52" s="1057"/>
      <c r="AB52" s="1057"/>
      <c r="AC52" s="1057"/>
      <c r="AD52" s="1057"/>
      <c r="AE52" s="1057"/>
      <c r="AF52" s="1057"/>
      <c r="AG52" s="1057"/>
      <c r="AH52" s="1057"/>
    </row>
    <row r="53" spans="1:34" ht="15" customHeight="1" x14ac:dyDescent="0.15">
      <c r="C53" s="1058" t="s">
        <v>392</v>
      </c>
      <c r="D53" s="1057"/>
      <c r="E53" s="1057"/>
      <c r="F53" s="1057"/>
      <c r="G53" s="1057"/>
      <c r="H53" s="1057"/>
      <c r="I53" s="1057"/>
      <c r="J53" s="1057"/>
      <c r="K53" s="1057"/>
      <c r="L53" s="1057"/>
      <c r="M53" s="1057"/>
      <c r="N53" s="1057"/>
      <c r="O53" s="1057"/>
      <c r="P53" s="1057"/>
      <c r="Q53" s="1057"/>
      <c r="R53" s="1057"/>
      <c r="S53" s="1057"/>
      <c r="T53" s="1057"/>
      <c r="U53" s="1057"/>
      <c r="V53" s="1057"/>
      <c r="W53" s="1057"/>
      <c r="X53" s="1057"/>
      <c r="Y53" s="1057"/>
      <c r="Z53" s="1057"/>
      <c r="AA53" s="1057"/>
      <c r="AB53" s="1057"/>
      <c r="AC53" s="1057"/>
      <c r="AD53" s="1057"/>
      <c r="AE53" s="1057"/>
      <c r="AF53" s="1057"/>
      <c r="AG53" s="1057"/>
      <c r="AH53" s="1057"/>
    </row>
    <row r="54" spans="1:34" ht="15" customHeight="1" x14ac:dyDescent="0.15">
      <c r="C54" s="177"/>
      <c r="D54" s="1057" t="s">
        <v>391</v>
      </c>
      <c r="E54" s="1057"/>
      <c r="F54" s="1057"/>
      <c r="G54" s="1057"/>
      <c r="H54" s="1057"/>
      <c r="I54" s="1057"/>
      <c r="J54" s="1057"/>
      <c r="K54" s="1057"/>
      <c r="L54" s="1057"/>
      <c r="M54" s="1057"/>
      <c r="N54" s="1057"/>
      <c r="O54" s="1057"/>
      <c r="P54" s="1057"/>
      <c r="Q54" s="1057"/>
      <c r="R54" s="1057"/>
      <c r="S54" s="1057"/>
      <c r="T54" s="1057"/>
      <c r="U54" s="1057"/>
      <c r="V54" s="1057"/>
      <c r="W54" s="1057"/>
      <c r="X54" s="1057"/>
      <c r="Y54" s="1057"/>
      <c r="Z54" s="1057"/>
      <c r="AA54" s="1057"/>
      <c r="AB54" s="1057"/>
      <c r="AC54" s="1057"/>
      <c r="AD54" s="1057"/>
      <c r="AE54" s="1057"/>
      <c r="AF54" s="1057"/>
      <c r="AG54" s="1057"/>
      <c r="AH54" s="1057"/>
    </row>
    <row r="55" spans="1:34" ht="15" customHeight="1" x14ac:dyDescent="0.15">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row>
    <row r="56" spans="1:34" x14ac:dyDescent="0.15">
      <c r="C56" s="120"/>
    </row>
  </sheetData>
  <mergeCells count="116">
    <mergeCell ref="D52:AH52"/>
    <mergeCell ref="C53:AH53"/>
    <mergeCell ref="D54:AH54"/>
    <mergeCell ref="B40:C40"/>
    <mergeCell ref="B41:C41"/>
    <mergeCell ref="B42:C42"/>
    <mergeCell ref="B43:C43"/>
    <mergeCell ref="AD40:AH40"/>
    <mergeCell ref="AD41:AH41"/>
    <mergeCell ref="AD42:AH42"/>
    <mergeCell ref="AD43:AH43"/>
    <mergeCell ref="S41:U41"/>
    <mergeCell ref="S40:U40"/>
    <mergeCell ref="Y40:AC40"/>
    <mergeCell ref="Y41:AC41"/>
    <mergeCell ref="V40:X40"/>
    <mergeCell ref="V41:X41"/>
    <mergeCell ref="Y42:AC42"/>
    <mergeCell ref="D43:R43"/>
    <mergeCell ref="S43:U43"/>
    <mergeCell ref="V43:X43"/>
    <mergeCell ref="Y43:AC43"/>
    <mergeCell ref="D42:R42"/>
    <mergeCell ref="V44:X44"/>
    <mergeCell ref="D28:R28"/>
    <mergeCell ref="S28:U28"/>
    <mergeCell ref="V28:X28"/>
    <mergeCell ref="D35:R35"/>
    <mergeCell ref="S35:U35"/>
    <mergeCell ref="D20:G20"/>
    <mergeCell ref="D22:G22"/>
    <mergeCell ref="L23:Q23"/>
    <mergeCell ref="D29:R29"/>
    <mergeCell ref="D31:R31"/>
    <mergeCell ref="D34:R34"/>
    <mergeCell ref="D33:R33"/>
    <mergeCell ref="V29:X29"/>
    <mergeCell ref="S26:X26"/>
    <mergeCell ref="L21:Q21"/>
    <mergeCell ref="B28:C28"/>
    <mergeCell ref="B29:C29"/>
    <mergeCell ref="B30:C30"/>
    <mergeCell ref="B31:C31"/>
    <mergeCell ref="B32:C32"/>
    <mergeCell ref="B33:C33"/>
    <mergeCell ref="B34:C34"/>
    <mergeCell ref="B35:C35"/>
    <mergeCell ref="B39:C39"/>
    <mergeCell ref="B36:C36"/>
    <mergeCell ref="B37:C37"/>
    <mergeCell ref="B38:C38"/>
    <mergeCell ref="AD35:AH35"/>
    <mergeCell ref="AD36:AH36"/>
    <mergeCell ref="AD37:AH37"/>
    <mergeCell ref="AD28:AH28"/>
    <mergeCell ref="AD29:AH29"/>
    <mergeCell ref="AD30:AH30"/>
    <mergeCell ref="AD31:AH31"/>
    <mergeCell ref="AD32:AH32"/>
    <mergeCell ref="S42:U42"/>
    <mergeCell ref="V42:X42"/>
    <mergeCell ref="S30:U30"/>
    <mergeCell ref="V30:X30"/>
    <mergeCell ref="Y30:AC30"/>
    <mergeCell ref="S29:U29"/>
    <mergeCell ref="S31:U31"/>
    <mergeCell ref="V31:X31"/>
    <mergeCell ref="AD33:AH33"/>
    <mergeCell ref="S34:U34"/>
    <mergeCell ref="V34:X34"/>
    <mergeCell ref="Y34:AC34"/>
    <mergeCell ref="Y31:AC31"/>
    <mergeCell ref="S33:U33"/>
    <mergeCell ref="AD34:AH34"/>
    <mergeCell ref="Y28:AC28"/>
    <mergeCell ref="AE2:AG2"/>
    <mergeCell ref="AA3:AH3"/>
    <mergeCell ref="S27:U27"/>
    <mergeCell ref="V27:X27"/>
    <mergeCell ref="D26:R27"/>
    <mergeCell ref="F6:K6"/>
    <mergeCell ref="AD26:AH27"/>
    <mergeCell ref="B26:C27"/>
    <mergeCell ref="Y26:AC27"/>
    <mergeCell ref="F9:K9"/>
    <mergeCell ref="Y29:AC29"/>
    <mergeCell ref="D30:R30"/>
    <mergeCell ref="D36:R36"/>
    <mergeCell ref="S36:U36"/>
    <mergeCell ref="S39:U39"/>
    <mergeCell ref="Y39:AC39"/>
    <mergeCell ref="D32:R32"/>
    <mergeCell ref="S32:U32"/>
    <mergeCell ref="V32:X32"/>
    <mergeCell ref="Y32:AC32"/>
    <mergeCell ref="V37:X37"/>
    <mergeCell ref="Y37:AC37"/>
    <mergeCell ref="Y38:AC38"/>
    <mergeCell ref="S37:U37"/>
    <mergeCell ref="S38:U38"/>
    <mergeCell ref="Y36:AC36"/>
    <mergeCell ref="V36:X36"/>
    <mergeCell ref="V38:X38"/>
    <mergeCell ref="V33:X33"/>
    <mergeCell ref="Y33:AC33"/>
    <mergeCell ref="V35:X35"/>
    <mergeCell ref="Y35:AC35"/>
    <mergeCell ref="Y44:AC44"/>
    <mergeCell ref="AD38:AH38"/>
    <mergeCell ref="AD39:AH39"/>
    <mergeCell ref="D41:R41"/>
    <mergeCell ref="D37:R37"/>
    <mergeCell ref="D38:R38"/>
    <mergeCell ref="D39:R39"/>
    <mergeCell ref="D40:R40"/>
    <mergeCell ref="V39:X39"/>
  </mergeCells>
  <phoneticPr fontId="1"/>
  <pageMargins left="0.78740157480314965" right="0.39370078740157483" top="0.59055118110236227" bottom="0.3937007874015748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申請書入力シート</vt:lpstr>
      <vt:lpstr>申請書（両面1部）</vt:lpstr>
      <vt:lpstr>別添（両面1部）</vt:lpstr>
      <vt:lpstr>確約書（1部）</vt:lpstr>
      <vt:lpstr>同意書</vt:lpstr>
      <vt:lpstr>契約書（両面3部）</vt:lpstr>
      <vt:lpstr>議案作成用</vt:lpstr>
      <vt:lpstr>受付簿・ハガキ作成</vt:lpstr>
      <vt:lpstr>許可書</vt:lpstr>
      <vt:lpstr>'確約書（1部）'!Print_Area</vt:lpstr>
      <vt:lpstr>議案作成用!Print_Area</vt:lpstr>
      <vt:lpstr>許可書!Print_Area</vt:lpstr>
      <vt:lpstr>'契約書（両面3部）'!Print_Area</vt:lpstr>
      <vt:lpstr>受付簿・ハガキ作成!Print_Area</vt:lpstr>
      <vt:lpstr>申請書入力シート!Print_Area</vt:lpstr>
      <vt:lpstr>同意書!Print_Area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2022-03-22T02:06:54Z</dcterms:modified>
</cp:coreProperties>
</file>