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2490956-C05C-4020-A056-DB55BBFE0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の各項目を入力" sheetId="3" r:id="rId1"/>
    <sheet name="印刷用_使用申請書（入力不可）" sheetId="2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<sst xmlns="http://schemas.openxmlformats.org/spreadsheetml/2006/main" count="76" uniqueCount="71">
  <si>
    <t>住所</t>
    <rPh sb="0" eb="2">
      <t>ジュウショ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</si>
  <si>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</si>
  <si>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</si>
  <si>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電話番号</t>
    <rPh sb="0" eb="4">
      <t>デンワバンゴウ</t>
    </rPh>
    <phoneticPr fontId="1"/>
  </si>
  <si>
    <t>使用目的</t>
    <rPh sb="0" eb="2">
      <t>シヨウ</t>
    </rPh>
    <rPh sb="2" eb="4">
      <t>モクテキ</t>
    </rPh>
    <phoneticPr fontId="1"/>
  </si>
  <si>
    <t>備考</t>
    <rPh sb="0" eb="2">
      <t>ビコウ</t>
    </rPh>
    <phoneticPr fontId="1"/>
  </si>
  <si>
    <t>※№</t>
    <phoneticPr fontId="1"/>
  </si>
  <si>
    <t>□受付台帳のチェック</t>
  </si>
  <si>
    <t>□調定票の入力</t>
  </si>
  <si>
    <t>□現金取扱簿の記載</t>
  </si>
  <si>
    <t>使用日時</t>
    <rPh sb="0" eb="2">
      <t>シヨウ</t>
    </rPh>
    <rPh sb="2" eb="4">
      <t>ニチジ</t>
    </rPh>
    <phoneticPr fontId="1"/>
  </si>
  <si>
    <t>申請日</t>
    <rPh sb="0" eb="3">
      <t>シンセイビ</t>
    </rPh>
    <phoneticPr fontId="1"/>
  </si>
  <si>
    <t>電話番号</t>
    <rPh sb="0" eb="2">
      <t>デンワ</t>
    </rPh>
    <rPh sb="2" eb="4">
      <t>バンゴウ</t>
    </rPh>
    <phoneticPr fontId="1"/>
  </si>
  <si>
    <t>使用日①</t>
    <rPh sb="0" eb="2">
      <t>シヨウ</t>
    </rPh>
    <rPh sb="2" eb="3">
      <t>ビ</t>
    </rPh>
    <phoneticPr fontId="1"/>
  </si>
  <si>
    <t>使用開始時間</t>
    <rPh sb="0" eb="2">
      <t>シヨウ</t>
    </rPh>
    <rPh sb="2" eb="4">
      <t>カイシ</t>
    </rPh>
    <rPh sb="4" eb="6">
      <t>ジカン</t>
    </rPh>
    <phoneticPr fontId="1"/>
  </si>
  <si>
    <t>使用終了時</t>
    <rPh sb="0" eb="2">
      <t>シヨウ</t>
    </rPh>
    <rPh sb="2" eb="5">
      <t>シュウリョウジ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</si>
  <si>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</si>
  <si>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冷暖房使用時間</t>
    <rPh sb="0" eb="5">
      <t>レイダンボウシヨウ</t>
    </rPh>
    <rPh sb="5" eb="7">
      <t>ジカン</t>
    </rPh>
    <phoneticPr fontId="1"/>
  </si>
  <si>
    <t>入力欄</t>
    <rPh sb="0" eb="3">
      <t>ニュウリョクラン</t>
    </rPh>
    <phoneticPr fontId="1"/>
  </si>
  <si>
    <t>記入要領</t>
    <rPh sb="0" eb="2">
      <t>キニュウ</t>
    </rPh>
    <rPh sb="2" eb="4">
      <t>ヨウリョウ</t>
    </rPh>
    <phoneticPr fontId="1"/>
  </si>
  <si>
    <t>使用日②</t>
    <rPh sb="0" eb="2">
      <t>シヨウ</t>
    </rPh>
    <rPh sb="2" eb="3">
      <t>ビ</t>
    </rPh>
    <phoneticPr fontId="1"/>
  </si>
  <si>
    <t>使用日③</t>
    <rPh sb="0" eb="2">
      <t>シヨウ</t>
    </rPh>
    <rPh sb="2" eb="3">
      <t>ビ</t>
    </rPh>
    <phoneticPr fontId="1"/>
  </si>
  <si>
    <t>使用日④</t>
    <rPh sb="0" eb="2">
      <t>シヨウ</t>
    </rPh>
    <rPh sb="2" eb="3">
      <t>ビ</t>
    </rPh>
    <phoneticPr fontId="1"/>
  </si>
  <si>
    <t>から</t>
    <phoneticPr fontId="1"/>
  </si>
  <si>
    <t>まで</t>
    <phoneticPr fontId="1"/>
  </si>
  <si>
    <t>施設長</t>
    <rPh sb="0" eb="3">
      <t>シセツチョウ</t>
    </rPh>
    <phoneticPr fontId="1"/>
  </si>
  <si>
    <t>係員</t>
    <rPh sb="0" eb="2">
      <t>カカリイン</t>
    </rPh>
    <phoneticPr fontId="1"/>
  </si>
  <si>
    <t>使用目的</t>
    <rPh sb="0" eb="2">
      <t>シヨウ</t>
    </rPh>
    <rPh sb="2" eb="4">
      <t>モクテキ</t>
    </rPh>
    <phoneticPr fontId="1"/>
  </si>
  <si>
    <t>※印欄は、記入しないでください。</t>
    <phoneticPr fontId="1"/>
  </si>
  <si>
    <t>住所（団体代表者）</t>
    <rPh sb="0" eb="2">
      <t>ジュウショ</t>
    </rPh>
    <rPh sb="3" eb="5">
      <t>ダンタイ</t>
    </rPh>
    <rPh sb="5" eb="8">
      <t>ダイヒョウシャ</t>
    </rPh>
    <phoneticPr fontId="1"/>
  </si>
  <si>
    <t>氏名（団体代表者）</t>
    <rPh sb="0" eb="2">
      <t>シメイ</t>
    </rPh>
    <rPh sb="3" eb="5">
      <t>ダンタイ</t>
    </rPh>
    <rPh sb="5" eb="8">
      <t>ダイヒョウシャ</t>
    </rPh>
    <phoneticPr fontId="1"/>
  </si>
  <si>
    <t>能代ふれあいプラザ</t>
    <rPh sb="0" eb="2">
      <t>ノシロ</t>
    </rPh>
    <phoneticPr fontId="1"/>
  </si>
  <si>
    <t>能代市上町12-32 ふれあいプラザ</t>
    <rPh sb="0" eb="3">
      <t>ノシロシ</t>
    </rPh>
    <rPh sb="3" eb="5">
      <t>カミマチ</t>
    </rPh>
    <phoneticPr fontId="1"/>
  </si>
  <si>
    <t>ふれあいプラザイベント実行委員会　開催</t>
    <rPh sb="11" eb="16">
      <t>ジッコウイインカイ</t>
    </rPh>
    <rPh sb="17" eb="19">
      <t>カイサイ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</si>
  <si>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</si>
  <si>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合　計</t>
    <rPh sb="0" eb="1">
      <t>ゴウ</t>
    </rPh>
    <rPh sb="2" eb="3">
      <t>ケイ</t>
    </rPh>
    <phoneticPr fontId="1"/>
  </si>
  <si>
    <t>能代ふれあいプラザ　高齢者友愛センター　使用申請書・減免申請書入力シート　</t>
    <rPh sb="0" eb="2">
      <t>ノシロ</t>
    </rPh>
    <rPh sb="10" eb="15">
      <t>コウレイシャユウアイ</t>
    </rPh>
    <rPh sb="20" eb="22">
      <t>シヨウ</t>
    </rPh>
    <rPh sb="22" eb="25">
      <t>シンセイショ</t>
    </rPh>
    <rPh sb="26" eb="28">
      <t>ゲンメン</t>
    </rPh>
    <rPh sb="28" eb="31">
      <t>シンセイショ</t>
    </rPh>
    <rPh sb="31" eb="33">
      <t>ニュウリョク</t>
    </rPh>
    <phoneticPr fontId="1"/>
  </si>
  <si>
    <t>決　　裁</t>
    <rPh sb="0" eb="1">
      <t>ケッ</t>
    </rPh>
    <rPh sb="3" eb="4">
      <t>サイ</t>
    </rPh>
    <phoneticPr fontId="1"/>
  </si>
  <si>
    <t xml:space="preserve">様式第1号(第4条関係)  </t>
    <phoneticPr fontId="1"/>
  </si>
  <si>
    <t xml:space="preserve">高齢者友愛センター使用申請書 </t>
    <phoneticPr fontId="1"/>
  </si>
  <si>
    <t>　友愛センターを使用したいので、次のとおり申請いたします。</t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</si>
  <si>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</si>
  <si>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</si>
  <si>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（うち、60歳以上の参加予定人数</t>
    <rPh sb="6" eb="7">
      <t>サイ</t>
    </rPh>
    <rPh sb="7" eb="9">
      <t>イジョウ</t>
    </rPh>
    <rPh sb="10" eb="12">
      <t>サンカ</t>
    </rPh>
    <rPh sb="12" eb="14">
      <t>ヨテイ</t>
    </rPh>
    <rPh sb="14" eb="16">
      <t>ニンズウ</t>
    </rPh>
    <phoneticPr fontId="1"/>
  </si>
  <si>
    <t>使用料 150円×</t>
    <rPh sb="0" eb="3">
      <t>シヨウリョウ</t>
    </rPh>
    <rPh sb="7" eb="8">
      <t>エン</t>
    </rPh>
    <phoneticPr fontId="1"/>
  </si>
  <si>
    <t>使用料 310円×</t>
    <rPh sb="0" eb="3">
      <t>シヨウリョウ</t>
    </rPh>
    <rPh sb="7" eb="8">
      <t>エン</t>
    </rPh>
    <phoneticPr fontId="1"/>
  </si>
  <si>
    <t>冷暖房 130円×</t>
    <rPh sb="0" eb="3">
      <t>レイダンボウ</t>
    </rPh>
    <phoneticPr fontId="1"/>
  </si>
  <si>
    <t>うち、60歳以上の参加予定人数</t>
    <rPh sb="5" eb="8">
      <t>サイイジョウ</t>
    </rPh>
    <rPh sb="9" eb="11">
      <t>サンカ</t>
    </rPh>
    <rPh sb="11" eb="13">
      <t>ヨテイ</t>
    </rPh>
    <rPh sb="13" eb="15">
      <t>ニンズウ</t>
    </rPh>
    <phoneticPr fontId="1"/>
  </si>
  <si>
    <t>項目（必須）</t>
    <rPh sb="0" eb="2">
      <t>コウモク</t>
    </rPh>
    <rPh sb="3" eb="5">
      <t>ヒッス</t>
    </rPh>
    <phoneticPr fontId="1"/>
  </si>
  <si>
    <t>備　　　考</t>
    <rPh sb="0" eb="1">
      <t>ビ</t>
    </rPh>
    <rPh sb="4" eb="5">
      <t>コウ</t>
    </rPh>
    <phoneticPr fontId="1"/>
  </si>
  <si>
    <t>89-5530</t>
    <phoneticPr fontId="1"/>
  </si>
  <si>
    <t>※ 上記申請のとおり許可してよろしいでしょうか。</t>
    <rPh sb="2" eb="4">
      <t>ジョウキ</t>
    </rPh>
    <rPh sb="4" eb="6">
      <t>シンセイ</t>
    </rPh>
    <rPh sb="10" eb="12">
      <t>キョカ</t>
    </rPh>
    <phoneticPr fontId="1"/>
  </si>
  <si>
    <t>市名から</t>
    <rPh sb="0" eb="1">
      <t>シ</t>
    </rPh>
    <rPh sb="1" eb="2">
      <t>メイ</t>
    </rPh>
    <phoneticPr fontId="1"/>
  </si>
  <si>
    <t>代表者氏名</t>
    <rPh sb="3" eb="5">
      <t>シメイ</t>
    </rPh>
    <rPh sb="4" eb="5">
      <t>メイ</t>
    </rPh>
    <phoneticPr fontId="1"/>
  </si>
  <si>
    <t xml:space="preserve">個人は使用不可（団体は3名以上） </t>
    <rPh sb="0" eb="2">
      <t>コジン</t>
    </rPh>
    <rPh sb="3" eb="5">
      <t>シヨウ</t>
    </rPh>
    <rPh sb="5" eb="7">
      <t>フカ</t>
    </rPh>
    <rPh sb="8" eb="10">
      <t>ダンタイ</t>
    </rPh>
    <rPh sb="12" eb="13">
      <t>メイ</t>
    </rPh>
    <rPh sb="13" eb="15">
      <t>イジョウ</t>
    </rPh>
    <phoneticPr fontId="1"/>
  </si>
  <si>
    <t>市内の固定電話は、市外局番は記載不要</t>
    <rPh sb="0" eb="2">
      <t>シナイ</t>
    </rPh>
    <rPh sb="3" eb="5">
      <t>コテイ</t>
    </rPh>
    <rPh sb="5" eb="7">
      <t>デンワ</t>
    </rPh>
    <rPh sb="9" eb="11">
      <t>シガイ</t>
    </rPh>
    <rPh sb="11" eb="13">
      <t>キョクバン</t>
    </rPh>
    <rPh sb="14" eb="16">
      <t>キサイ</t>
    </rPh>
    <rPh sb="16" eb="18">
      <t>フヨウ</t>
    </rPh>
    <phoneticPr fontId="1"/>
  </si>
  <si>
    <t>同じ月内で複数回使用時は、開始時間・終了時間・冷暖房使用時間が同じであれば追加可能</t>
    <rPh sb="0" eb="1">
      <t>オナ</t>
    </rPh>
    <rPh sb="2" eb="3">
      <t>ツキ</t>
    </rPh>
    <rPh sb="3" eb="4">
      <t>ナイ</t>
    </rPh>
    <rPh sb="5" eb="8">
      <t>フクスウカイ</t>
    </rPh>
    <rPh sb="8" eb="10">
      <t>シヨウ</t>
    </rPh>
    <rPh sb="10" eb="11">
      <t>ジ</t>
    </rPh>
    <rPh sb="13" eb="15">
      <t>カイシ</t>
    </rPh>
    <rPh sb="15" eb="17">
      <t>ジカン</t>
    </rPh>
    <rPh sb="18" eb="20">
      <t>シュウリョウ</t>
    </rPh>
    <rPh sb="20" eb="22">
      <t>ジカン</t>
    </rPh>
    <rPh sb="23" eb="26">
      <t>レイダンボウ</t>
    </rPh>
    <rPh sb="26" eb="30">
      <t>シヨウジカン</t>
    </rPh>
    <rPh sb="31" eb="32">
      <t>オナ</t>
    </rPh>
    <rPh sb="37" eb="39">
      <t>ツイカ</t>
    </rPh>
    <rPh sb="39" eb="41">
      <t>カノウ</t>
    </rPh>
    <phoneticPr fontId="1"/>
  </si>
  <si>
    <t>同じ月内で複数回使用時は、開始時間・終了時間・冷暖房使用時間が同じであれば追加可能</t>
  </si>
  <si>
    <t>08:30の形式で入力（1時間または30分区切り、1時間未満は料金計算時に繰り上げ）</t>
    <rPh sb="6" eb="8">
      <t>ケイシキ</t>
    </rPh>
    <rPh sb="9" eb="11">
      <t>ニュウリョク</t>
    </rPh>
    <rPh sb="13" eb="15">
      <t>ジカン</t>
    </rPh>
    <rPh sb="20" eb="21">
      <t>フン</t>
    </rPh>
    <rPh sb="21" eb="23">
      <t>クギ</t>
    </rPh>
    <rPh sb="26" eb="28">
      <t>ジカン</t>
    </rPh>
    <rPh sb="28" eb="30">
      <t>ミマン</t>
    </rPh>
    <rPh sb="31" eb="33">
      <t>リョウキン</t>
    </rPh>
    <rPh sb="33" eb="36">
      <t>ケイサンジ</t>
    </rPh>
    <rPh sb="37" eb="38">
      <t>ク</t>
    </rPh>
    <rPh sb="39" eb="40">
      <t>ア</t>
    </rPh>
    <phoneticPr fontId="1"/>
  </si>
  <si>
    <t>22:00の形式で入力（1時間または30分区切り、2時間未満は料金計算時に繰り上げ）</t>
    <rPh sb="6" eb="8">
      <t>ケイシキ</t>
    </rPh>
    <rPh sb="9" eb="11">
      <t>ニュウリョク</t>
    </rPh>
    <rPh sb="13" eb="15">
      <t>ジカン</t>
    </rPh>
    <rPh sb="20" eb="21">
      <t>フン</t>
    </rPh>
    <rPh sb="21" eb="23">
      <t>クギ</t>
    </rPh>
    <rPh sb="26" eb="28">
      <t>ジカン</t>
    </rPh>
    <rPh sb="28" eb="30">
      <t>ミマン</t>
    </rPh>
    <rPh sb="31" eb="33">
      <t>リョウキン</t>
    </rPh>
    <rPh sb="33" eb="36">
      <t>ケイサンジ</t>
    </rPh>
    <rPh sb="37" eb="38">
      <t>ク</t>
    </rPh>
    <rPh sb="39" eb="40">
      <t>ア</t>
    </rPh>
    <phoneticPr fontId="1"/>
  </si>
  <si>
    <t>「自治会総会」・「例会」・「○○（行事名）の開催」のように簡単に</t>
    <rPh sb="1" eb="4">
      <t>ジチカイ</t>
    </rPh>
    <rPh sb="4" eb="6">
      <t>ソウカイ</t>
    </rPh>
    <rPh sb="9" eb="11">
      <t>レイカイ</t>
    </rPh>
    <rPh sb="17" eb="19">
      <t>ギョウジ</t>
    </rPh>
    <rPh sb="19" eb="20">
      <t>メイ</t>
    </rPh>
    <rPh sb="22" eb="24">
      <t>カイサイ</t>
    </rPh>
    <rPh sb="29" eb="31">
      <t>カンタン</t>
    </rPh>
    <phoneticPr fontId="1"/>
  </si>
  <si>
    <t>参加予定人数（おおよその予定人数）</t>
    <rPh sb="0" eb="2">
      <t>サンカ</t>
    </rPh>
    <rPh sb="2" eb="4">
      <t>ヨテイ</t>
    </rPh>
    <rPh sb="4" eb="6">
      <t>ニンズウ</t>
    </rPh>
    <rPh sb="12" eb="14">
      <t>ヨテイ</t>
    </rPh>
    <rPh sb="14" eb="16">
      <t>ニンズウ</t>
    </rPh>
    <phoneticPr fontId="1"/>
  </si>
  <si>
    <t>60歳以上の参加予定人数（おおよその予定人数、構成比　半数未満：310円/時、半数以上：150円/時)</t>
    <rPh sb="2" eb="3">
      <t>サイ</t>
    </rPh>
    <rPh sb="3" eb="5">
      <t>イジョウ</t>
    </rPh>
    <rPh sb="23" eb="26">
      <t>コウセイヒ</t>
    </rPh>
    <rPh sb="27" eb="29">
      <t>ハンスウ</t>
    </rPh>
    <rPh sb="29" eb="31">
      <t>ミマン</t>
    </rPh>
    <rPh sb="35" eb="36">
      <t>エン</t>
    </rPh>
    <rPh sb="37" eb="38">
      <t>ジ</t>
    </rPh>
    <rPh sb="39" eb="41">
      <t>ハンスウ</t>
    </rPh>
    <rPh sb="41" eb="43">
      <t>イジョウ</t>
    </rPh>
    <rPh sb="47" eb="48">
      <t>エン</t>
    </rPh>
    <rPh sb="49" eb="50">
      <t>ジ</t>
    </rPh>
    <phoneticPr fontId="1"/>
  </si>
  <si>
    <t>使用希望時間数（使用しない場合は入力不要、1時間または30分区切り、1時間未満は料金計算時に繰り上げ）</t>
    <rPh sb="0" eb="2">
      <t>シヨウ</t>
    </rPh>
    <rPh sb="2" eb="4">
      <t>キボウ</t>
    </rPh>
    <rPh sb="4" eb="7">
      <t>ジカンスウ</t>
    </rPh>
    <phoneticPr fontId="1"/>
  </si>
  <si>
    <r>
      <t>の各項目を入力したら、青色</t>
    </r>
    <r>
      <rPr>
        <b/>
        <sz val="16"/>
        <color rgb="FF0070C0"/>
        <rFont val="游ゴシック"/>
        <family val="3"/>
        <charset val="128"/>
        <scheme val="minor"/>
      </rPr>
      <t>「印刷用_使用申請書（入力不可）」</t>
    </r>
    <r>
      <rPr>
        <b/>
        <sz val="16"/>
        <color theme="1"/>
        <rFont val="游ゴシック"/>
        <family val="3"/>
        <charset val="128"/>
        <scheme val="minor"/>
      </rPr>
      <t>のシートを確認のうえ印刷してください。</t>
    </r>
    <rPh sb="1" eb="4">
      <t>カクコウモク</t>
    </rPh>
    <rPh sb="5" eb="7">
      <t>ニュウリョク</t>
    </rPh>
    <rPh sb="11" eb="12">
      <t>アオ</t>
    </rPh>
    <rPh sb="12" eb="13">
      <t>イロ</t>
    </rPh>
    <rPh sb="35" eb="37">
      <t>カクニン</t>
    </rPh>
    <rPh sb="40" eb="42">
      <t>インサツ</t>
    </rPh>
    <phoneticPr fontId="1"/>
  </si>
  <si>
    <t>マイク</t>
    <phoneticPr fontId="1"/>
  </si>
  <si>
    <t>プロジェクター・マイク等の使用希望はある場合は入力（なければ空欄）</t>
    <rPh sb="11" eb="12">
      <t>トウ</t>
    </rPh>
    <rPh sb="13" eb="15">
      <t>シヨウ</t>
    </rPh>
    <rPh sb="15" eb="17">
      <t>キボウ</t>
    </rPh>
    <rPh sb="20" eb="22">
      <t>バアイ</t>
    </rPh>
    <rPh sb="23" eb="25">
      <t>ニュウリョク</t>
    </rPh>
    <rPh sb="30" eb="32">
      <t>クウラン</t>
    </rPh>
    <phoneticPr fontId="1"/>
  </si>
  <si>
    <t>○○　○○</t>
    <phoneticPr fontId="1"/>
  </si>
  <si>
    <t>　能代市長　　鍋　谷　　暁　様</t>
    <rPh sb="7" eb="8">
      <t>ナベ</t>
    </rPh>
    <rPh sb="9" eb="10">
      <t>タニ</t>
    </rPh>
    <rPh sb="12" eb="13">
      <t>アカツキ</t>
    </rPh>
    <phoneticPr fontId="1"/>
  </si>
  <si>
    <t>例：2026/4/23の形式</t>
    <rPh sb="0" eb="1">
      <t>レイ</t>
    </rPh>
    <rPh sb="12" eb="14">
      <t>ケイシキ</t>
    </rPh>
    <phoneticPr fontId="1"/>
  </si>
  <si>
    <t>使用日⑤</t>
    <rPh sb="0" eb="2">
      <t>シヨウ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</si>
</sst>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\(&quot;&quot;aaa&quot;)&quot;"/>
    <numFmt numFmtId="177" formatCode="0_);[Red]\(0\)"/>
    <numFmt numFmtId="178" formatCode="[$-411]d&quot;日&quot;\(&quot;&quot;aaa&quot;)&quot;"/>
    <numFmt numFmtId="179" formatCode="yyyy/m/d;@"/>
    <numFmt numFmtId="180" formatCode="#,##0&quot;円&quot;"/>
    <numFmt numFmtId="181" formatCode="0&quot;時&quot;&quot;間&quot;\×"/>
    <numFmt numFmtId="182" formatCode="General&quot;日&quot;&quot;＝&quot;"/>
    <numFmt numFmtId="183" formatCode="0;\-0;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b/>
      <i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7" fillId="0" borderId="0" xfId="0" applyFont="1"/>
    <xf numFmtId="176" fontId="7" fillId="0" borderId="19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2" fillId="0" borderId="19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177" fontId="4" fillId="0" borderId="8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0" fontId="6" fillId="0" borderId="29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0" xfId="0" applyFont="1"/>
    <xf numFmtId="178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7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7" fillId="0" borderId="21" xfId="0" applyFont="1" applyBorder="1" applyAlignment="1">
      <alignment horizontal="left" vertical="center" shrinkToFit="1"/>
    </xf>
    <xf numFmtId="178" fontId="7" fillId="0" borderId="1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14"/>
    </xf>
    <xf numFmtId="5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80" fontId="2" fillId="0" borderId="0" xfId="0" applyNumberFormat="1" applyFont="1" applyAlignment="1">
      <alignment horizontal="right" vertical="center"/>
    </xf>
    <xf numFmtId="38" fontId="2" fillId="0" borderId="0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178" fontId="7" fillId="0" borderId="21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181" fontId="2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right" vertical="center"/>
    </xf>
    <xf numFmtId="182" fontId="2" fillId="0" borderId="19" xfId="0" applyNumberFormat="1" applyFont="1" applyBorder="1" applyAlignment="1">
      <alignment horizontal="right" vertical="center"/>
    </xf>
    <xf numFmtId="180" fontId="2" fillId="0" borderId="19" xfId="0" applyNumberFormat="1" applyFont="1" applyBorder="1" applyAlignment="1">
      <alignment horizontal="right" vertical="center"/>
    </xf>
    <xf numFmtId="183" fontId="2" fillId="0" borderId="26" xfId="0" applyNumberFormat="1" applyFont="1" applyBorder="1" applyAlignment="1">
      <alignment horizontal="left" vertical="center" indent="1"/>
    </xf>
    <xf numFmtId="183" fontId="2" fillId="0" borderId="21" xfId="0" applyNumberFormat="1" applyFont="1" applyBorder="1" applyAlignment="1">
      <alignment horizontal="left" vertical="center" indent="1"/>
    </xf>
    <xf numFmtId="183" fontId="2" fillId="0" borderId="27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distributed" vertical="center" textRotation="255" wrapText="1"/>
    </xf>
    <xf numFmtId="0" fontId="7" fillId="0" borderId="3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left" vertical="center"/>
    </xf>
    <xf numFmtId="17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79" fontId="4" fillId="2" borderId="9" xfId="0" applyNumberFormat="1" applyFont="1" applyFill="1" applyBorder="1" applyAlignment="1" applyProtection="1">
      <alignment horizontal="center" vertical="center"/>
      <protection locked="0"/>
    </xf>
    <xf numFmtId="179" fontId="4" fillId="2" borderId="5" xfId="0" applyNumberFormat="1" applyFont="1" applyFill="1" applyBorder="1" applyAlignment="1" applyProtection="1">
      <alignment horizontal="center" vertical="center"/>
      <protection locked="0"/>
    </xf>
    <xf numFmtId="179" fontId="4" fillId="2" borderId="12" xfId="0" applyNumberFormat="1" applyFont="1" applyFill="1" applyBorder="1" applyAlignment="1" applyProtection="1">
      <alignment horizontal="center" vertical="center"/>
      <protection locked="0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1"/>
  <sheetViews>
    <sheetView tabSelected="1" zoomScale="90" zoomScaleNormal="90" workbookViewId="0">
      <selection activeCell="C13" sqref="C13"/>
    </sheetView>
  </sheetViews>
  <sheetFormatPr defaultRowHeight="18.75" x14ac:dyDescent="0.4"/>
  <cols>
    <col min="1" max="1" width="29.75" bestFit="1" customWidth="1"/>
    <col min="2" max="2" width="38.25" customWidth="1"/>
    <col min="3" max="3" width="126" customWidth="1"/>
  </cols>
  <sheetData>
    <row r="1" spans="1:3" ht="33.75" customHeight="1" thickBot="1" x14ac:dyDescent="0.45">
      <c r="A1" s="127" t="s">
        <v>36</v>
      </c>
      <c r="B1" s="127"/>
      <c r="C1" s="127"/>
    </row>
    <row r="2" spans="1:3" ht="31.5" customHeight="1" thickBot="1" x14ac:dyDescent="0.45">
      <c r="A2" s="1" t="s">
        <v>48</v>
      </c>
      <c r="B2" s="2" t="s">
        <v>18</v>
      </c>
      <c r="C2" s="3" t="s">
        <v>19</v>
      </c>
    </row>
    <row r="3" spans="1:3" ht="31.5" customHeight="1" thickBot="1" x14ac:dyDescent="0.45">
      <c r="A3" s="43" t="s">
        <v>11</v>
      </c>
      <c r="B3" s="128">
        <v>46135</v>
      </c>
      <c r="C3" s="4" t="s">
        <v>69</v>
      </c>
    </row>
    <row r="4" spans="1:3" ht="31.5" customHeight="1" thickBot="1" x14ac:dyDescent="0.45">
      <c r="A4" s="43" t="s">
        <v>29</v>
      </c>
      <c r="B4" s="134" t="s">
        <v>32</v>
      </c>
      <c r="C4" s="5" t="s">
        <v>52</v>
      </c>
    </row>
    <row r="5" spans="1:3" ht="31.5" customHeight="1" thickBot="1" x14ac:dyDescent="0.45">
      <c r="A5" s="43" t="s">
        <v>30</v>
      </c>
      <c r="B5" s="129" t="s">
        <v>67</v>
      </c>
      <c r="C5" s="5" t="s">
        <v>53</v>
      </c>
    </row>
    <row r="6" spans="1:3" ht="31.5" customHeight="1" thickBot="1" x14ac:dyDescent="0.45">
      <c r="A6" s="43" t="s">
        <v>2</v>
      </c>
      <c r="B6" s="129" t="s">
        <v>31</v>
      </c>
      <c r="C6" s="5" t="s">
        <v>54</v>
      </c>
    </row>
    <row r="7" spans="1:3" ht="31.5" customHeight="1" thickBot="1" x14ac:dyDescent="0.45">
      <c r="A7" s="43" t="s">
        <v>12</v>
      </c>
      <c r="B7" s="129" t="s">
        <v>50</v>
      </c>
      <c r="C7" s="5" t="s">
        <v>55</v>
      </c>
    </row>
    <row r="8" spans="1:3" ht="31.5" customHeight="1" x14ac:dyDescent="0.4">
      <c r="A8" s="44" t="s">
        <v>13</v>
      </c>
      <c r="B8" s="130">
        <v>46135</v>
      </c>
      <c r="C8" s="6" t="s">
        <v>69</v>
      </c>
    </row>
    <row r="9" spans="1:3" ht="31.5" customHeight="1" x14ac:dyDescent="0.4">
      <c r="A9" s="45" t="s">
        <v>20</v>
      </c>
      <c r="B9" s="131">
        <v>46136</v>
      </c>
      <c r="C9" s="7" t="s">
        <v>56</v>
      </c>
    </row>
    <row r="10" spans="1:3" ht="31.5" customHeight="1" x14ac:dyDescent="0.4">
      <c r="A10" s="45" t="s">
        <v>21</v>
      </c>
      <c r="B10" s="131">
        <v>46139</v>
      </c>
      <c r="C10" s="7" t="s">
        <v>57</v>
      </c>
    </row>
    <row r="11" spans="1:3" ht="31.5" customHeight="1" x14ac:dyDescent="0.4">
      <c r="A11" s="45" t="s">
        <v>22</v>
      </c>
      <c r="B11" s="131">
        <v>46140</v>
      </c>
      <c r="C11" s="7" t="s">
        <v>57</v>
      </c>
    </row>
    <row r="12" spans="1:3" ht="31.5" customHeight="1" thickBot="1" x14ac:dyDescent="0.45">
      <c r="A12" s="46" t="s">
        <v>70</v>
      </c>
      <c r="B12" s="132">
        <v>46142</v>
      </c>
      <c r="C12" s="8" t="s">
        <v>57</v>
      </c>
    </row>
    <row r="13" spans="1:3" ht="31.5" customHeight="1" thickBot="1" x14ac:dyDescent="0.45">
      <c r="A13" s="43" t="s">
        <v>14</v>
      </c>
      <c r="B13" s="133">
        <v>0.35416666666666669</v>
      </c>
      <c r="C13" s="5" t="s">
        <v>58</v>
      </c>
    </row>
    <row r="14" spans="1:3" ht="31.5" customHeight="1" thickBot="1" x14ac:dyDescent="0.45">
      <c r="A14" s="43" t="s">
        <v>15</v>
      </c>
      <c r="B14" s="133">
        <v>0.91666666666666663</v>
      </c>
      <c r="C14" s="5" t="s">
        <v>59</v>
      </c>
    </row>
    <row r="15" spans="1:3" ht="31.5" customHeight="1" thickBot="1" x14ac:dyDescent="0.45">
      <c r="A15" s="43" t="s">
        <v>4</v>
      </c>
      <c r="B15" s="134" t="s">
        <v>33</v>
      </c>
      <c r="C15" s="5" t="s">
        <v>60</v>
      </c>
    </row>
    <row r="16" spans="1:3" ht="31.5" customHeight="1" thickBot="1" x14ac:dyDescent="0.45">
      <c r="A16" s="43" t="s">
        <v>16</v>
      </c>
      <c r="B16" s="129">
        <v>11</v>
      </c>
      <c r="C16" s="5" t="s">
        <v>61</v>
      </c>
    </row>
    <row r="17" spans="1:3" ht="31.5" customHeight="1" thickBot="1" x14ac:dyDescent="0.45">
      <c r="A17" s="43" t="s">
        <v>47</v>
      </c>
      <c r="B17" s="129">
        <v>6</v>
      </c>
      <c r="C17" s="5" t="s">
        <v>62</v>
      </c>
    </row>
    <row r="18" spans="1:3" ht="31.5" customHeight="1" thickBot="1" x14ac:dyDescent="0.45">
      <c r="A18" s="43" t="s">
        <v>17</v>
      </c>
      <c r="B18" s="129">
        <v>14</v>
      </c>
      <c r="C18" s="5" t="s">
        <v>63</v>
      </c>
    </row>
    <row r="19" spans="1:3" ht="31.5" customHeight="1" thickBot="1" x14ac:dyDescent="0.45">
      <c r="A19" s="43" t="s">
        <v>5</v>
      </c>
      <c r="B19" s="134" t="s">
        <v>65</v>
      </c>
      <c r="C19" s="5" t="s">
        <v>66</v>
      </c>
    </row>
    <row r="20" spans="1:3" ht="19.5" thickBot="1" x14ac:dyDescent="0.45">
      <c r="C20" s="47"/>
    </row>
    <row r="21" spans="1:3" ht="26.25" thickBot="1" x14ac:dyDescent="0.55000000000000004">
      <c r="A21" s="48" t="s">
        <v>18</v>
      </c>
      <c r="B21" s="49" t="s">
        <v>64</v>
      </c>
    </row>
  </sheetData>
  <sheetProtection sheet="1" objects="1" scenarios="1"/>
  <mergeCells count="1">
    <mergeCell ref="A1:C1"/>
  </mergeCells>
  <phoneticPr fontId="1"/>
  <dataValidations count="2">
    <dataValidation imeMode="off" allowBlank="1" sqref="B3 B7:B14 B16:B18" xr:uid="{00000000-0002-0000-0000-000000000000}"/>
    <dataValidation imeMode="on" allowBlank="1" sqref="B4:B6 B15 B19" xr:uid="{00000000-0002-0000-00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Z42"/>
  <sheetViews>
    <sheetView view="pageBreakPreview" zoomScaleNormal="100" zoomScaleSheetLayoutView="100" workbookViewId="0">
      <selection activeCell="AE18" sqref="AE18"/>
    </sheetView>
  </sheetViews>
  <sheetFormatPr defaultRowHeight="13.5" x14ac:dyDescent="0.15"/>
  <cols>
    <col min="1" max="1" width="2.875" style="9" customWidth="1"/>
    <col min="2" max="2" width="3.75" style="9" customWidth="1"/>
    <col min="3" max="3" width="4.375" style="9" customWidth="1"/>
    <col min="4" max="26" width="2.75" style="9" customWidth="1"/>
    <col min="27" max="16384" width="9" style="9"/>
  </cols>
  <sheetData>
    <row r="1" spans="1:26" ht="33.75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55"/>
      <c r="V1" s="55"/>
      <c r="W1" s="55"/>
      <c r="X1" s="55"/>
      <c r="Y1" s="55"/>
      <c r="Z1" s="55"/>
    </row>
    <row r="2" spans="1:26" x14ac:dyDescent="0.15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2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15">
      <c r="A4" s="58" t="s">
        <v>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2.75" customHeight="1" x14ac:dyDescent="0.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59">
        <f>申請書の各項目を入力!B3</f>
        <v>46135</v>
      </c>
      <c r="U6" s="59"/>
      <c r="V6" s="59"/>
      <c r="W6" s="59"/>
      <c r="X6" s="59"/>
      <c r="Y6" s="59"/>
      <c r="Z6" s="59"/>
    </row>
    <row r="7" spans="1:26" ht="11.25" customHeight="1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15">
      <c r="A8" s="28" t="s">
        <v>68</v>
      </c>
      <c r="B8" s="28"/>
      <c r="C8" s="28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2.75" customHeight="1" x14ac:dyDescent="0.15">
      <c r="A9" s="28"/>
      <c r="B9" s="28"/>
      <c r="C9" s="2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3.1" customHeight="1" x14ac:dyDescent="0.15">
      <c r="A10" s="28"/>
      <c r="B10" s="28"/>
      <c r="C10" s="28"/>
      <c r="D10" s="27"/>
      <c r="E10" s="27"/>
      <c r="F10" s="27"/>
      <c r="G10" s="27"/>
      <c r="H10" s="27"/>
      <c r="I10" s="27"/>
      <c r="J10" s="27"/>
      <c r="K10" s="27"/>
      <c r="L10" s="27"/>
      <c r="M10" s="29" t="s">
        <v>6</v>
      </c>
      <c r="N10" s="29"/>
      <c r="O10" s="29"/>
      <c r="P10" s="30"/>
      <c r="Q10" s="28"/>
      <c r="R10" s="28"/>
      <c r="S10" s="28"/>
      <c r="T10" s="27"/>
      <c r="U10" s="27"/>
      <c r="V10" s="27"/>
      <c r="W10" s="27"/>
      <c r="X10" s="27"/>
      <c r="Y10" s="28"/>
      <c r="Z10" s="28"/>
    </row>
    <row r="11" spans="1:26" ht="23.1" customHeight="1" x14ac:dyDescent="0.15">
      <c r="A11" s="28"/>
      <c r="B11" s="28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61" t="s">
        <v>0</v>
      </c>
      <c r="N11" s="61"/>
      <c r="O11" s="61"/>
      <c r="P11" s="56" t="str">
        <f>申請書の各項目を入力!B4</f>
        <v>能代市上町12-32 ふれあいプラザ</v>
      </c>
      <c r="Q11" s="56"/>
      <c r="R11" s="56"/>
      <c r="S11" s="56"/>
      <c r="T11" s="56"/>
      <c r="U11" s="56"/>
      <c r="V11" s="56"/>
      <c r="W11" s="56"/>
      <c r="X11" s="56"/>
      <c r="Y11" s="56"/>
      <c r="Z11" s="28"/>
    </row>
    <row r="12" spans="1:26" ht="23.1" customHeight="1" x14ac:dyDescent="0.15">
      <c r="A12" s="28"/>
      <c r="B12" s="28"/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61" t="s">
        <v>1</v>
      </c>
      <c r="N12" s="61"/>
      <c r="O12" s="61"/>
      <c r="P12" s="56" t="str">
        <f>申請書の各項目を入力!B5</f>
        <v>○○　○○</v>
      </c>
      <c r="Q12" s="56"/>
      <c r="R12" s="56"/>
      <c r="S12" s="56"/>
      <c r="T12" s="56"/>
      <c r="U12" s="56"/>
      <c r="V12" s="56"/>
      <c r="W12" s="56"/>
      <c r="X12" s="56"/>
      <c r="Y12" s="56"/>
      <c r="Z12" s="28"/>
    </row>
    <row r="13" spans="1:26" ht="23.1" customHeight="1" x14ac:dyDescent="0.15">
      <c r="A13" s="28"/>
      <c r="B13" s="28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53" t="s">
        <v>2</v>
      </c>
      <c r="N13" s="53"/>
      <c r="O13" s="53"/>
      <c r="P13" s="56" t="str">
        <f>申請書の各項目を入力!B6</f>
        <v>能代ふれあいプラザ</v>
      </c>
      <c r="Q13" s="56"/>
      <c r="R13" s="56"/>
      <c r="S13" s="56"/>
      <c r="T13" s="56"/>
      <c r="U13" s="56"/>
      <c r="V13" s="56"/>
      <c r="W13" s="56"/>
      <c r="X13" s="56"/>
      <c r="Y13" s="56"/>
      <c r="Z13" s="28"/>
    </row>
    <row r="14" spans="1:26" ht="23.1" customHeight="1" x14ac:dyDescent="0.15">
      <c r="A14" s="28"/>
      <c r="B14" s="28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54" t="s">
        <v>3</v>
      </c>
      <c r="N14" s="54"/>
      <c r="O14" s="54"/>
      <c r="P14" s="56" t="str">
        <f>申請書の各項目を入力!B7</f>
        <v>89-5530</v>
      </c>
      <c r="Q14" s="56"/>
      <c r="R14" s="56"/>
      <c r="S14" s="56"/>
      <c r="T14" s="56"/>
      <c r="U14" s="56"/>
      <c r="V14" s="56"/>
      <c r="W14" s="56"/>
      <c r="X14" s="56"/>
      <c r="Y14" s="56"/>
      <c r="Z14" s="28"/>
    </row>
    <row r="15" spans="1:26" ht="12" customHeight="1" x14ac:dyDescent="0.15">
      <c r="A15" s="28"/>
      <c r="B15" s="28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1.75" customHeight="1" x14ac:dyDescent="0.15">
      <c r="A16" s="28" t="s">
        <v>40</v>
      </c>
      <c r="B16" s="28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9.5" customHeight="1" x14ac:dyDescent="0.15">
      <c r="A17" s="83" t="s">
        <v>10</v>
      </c>
      <c r="B17" s="84"/>
      <c r="C17" s="85"/>
      <c r="D17" s="94">
        <f>申請書の各項目を入力!B8</f>
        <v>46135</v>
      </c>
      <c r="E17" s="95"/>
      <c r="F17" s="95"/>
      <c r="G17" s="95"/>
      <c r="H17" s="95"/>
      <c r="I17" s="95"/>
      <c r="J17" s="95"/>
      <c r="K17" s="57">
        <f>IF(申請書の各項目を入力!B9="", "", 申請書の各項目を入力!B9)</f>
        <v>46136</v>
      </c>
      <c r="L17" s="57"/>
      <c r="M17" s="57"/>
      <c r="N17" s="18"/>
      <c r="O17" s="24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4"/>
    </row>
    <row r="18" spans="1:26" ht="19.5" customHeight="1" x14ac:dyDescent="0.15">
      <c r="A18" s="86"/>
      <c r="B18" s="87"/>
      <c r="C18" s="88"/>
      <c r="D18" s="96"/>
      <c r="E18" s="97"/>
      <c r="F18" s="97"/>
      <c r="G18" s="97"/>
      <c r="H18" s="97"/>
      <c r="I18" s="97"/>
      <c r="J18" s="97"/>
      <c r="K18" s="50">
        <f>IF(申請書の各項目を入力!B10="", "", 申請書の各項目を入力!B10)</f>
        <v>46139</v>
      </c>
      <c r="L18" s="50"/>
      <c r="M18" s="50"/>
      <c r="N18" s="51" t="str">
        <f>IF(HOUR(申請書の各項目を入力!$B$13)&gt;=12, "午後" &amp; TEXT(申請書の各項目を入力!$B$13-12/24, "h時mm分"), "午前" &amp; TEXT(申請書の各項目を入力!$B$13, "h時mm分"))</f>
        <v>午前8時30分</v>
      </c>
      <c r="O18" s="51"/>
      <c r="P18" s="51"/>
      <c r="Q18" s="51"/>
      <c r="R18" s="51"/>
      <c r="S18" s="51"/>
      <c r="T18" s="51"/>
      <c r="U18" s="52" t="s">
        <v>23</v>
      </c>
      <c r="V18" s="52"/>
      <c r="W18" s="21"/>
      <c r="X18" s="21"/>
      <c r="Y18" s="21"/>
      <c r="Z18" s="15"/>
    </row>
    <row r="19" spans="1:26" ht="19.5" customHeight="1" x14ac:dyDescent="0.15">
      <c r="A19" s="86"/>
      <c r="B19" s="87"/>
      <c r="C19" s="88"/>
      <c r="D19" s="96"/>
      <c r="E19" s="97"/>
      <c r="F19" s="97"/>
      <c r="G19" s="97"/>
      <c r="H19" s="97"/>
      <c r="I19" s="97"/>
      <c r="J19" s="97"/>
      <c r="K19" s="50">
        <f>IF(申請書の各項目を入力!B11="", "", 申請書の各項目を入力!B11)</f>
        <v>46140</v>
      </c>
      <c r="L19" s="50"/>
      <c r="M19" s="50"/>
      <c r="N19" s="51" t="str">
        <f>IF(HOUR(申請書の各項目を入力!$B$14)&gt;=12, "午後" &amp; TEXT(申請書の各項目を入力!$B$14-12/24, "h時mm分"), "午前" &amp; TEXT(申請書の各項目を入力!$B$14, "h時mm分"))</f>
        <v>午後10時00分</v>
      </c>
      <c r="O19" s="51"/>
      <c r="P19" s="51"/>
      <c r="Q19" s="51"/>
      <c r="R19" s="51"/>
      <c r="S19" s="51"/>
      <c r="T19" s="51"/>
      <c r="U19" s="52" t="s">
        <v>24</v>
      </c>
      <c r="V19" s="52"/>
      <c r="W19" s="21"/>
      <c r="X19" s="21"/>
      <c r="Y19" s="21"/>
      <c r="Z19" s="15"/>
    </row>
    <row r="20" spans="1:26" ht="19.5" customHeight="1" x14ac:dyDescent="0.15">
      <c r="A20" s="89"/>
      <c r="B20" s="61"/>
      <c r="C20" s="90"/>
      <c r="D20" s="98"/>
      <c r="E20" s="99"/>
      <c r="F20" s="99"/>
      <c r="G20" s="99"/>
      <c r="H20" s="99"/>
      <c r="I20" s="99"/>
      <c r="J20" s="99"/>
      <c r="K20" s="104">
        <f>IF(申請書の各項目を入力!B12="", "", 申請書の各項目を入力!B12)</f>
        <v>46142</v>
      </c>
      <c r="L20" s="104"/>
      <c r="M20" s="104"/>
      <c r="N20" s="19"/>
      <c r="O20" s="2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6"/>
    </row>
    <row r="21" spans="1:26" ht="19.5" customHeight="1" x14ac:dyDescent="0.15">
      <c r="A21" s="91" t="s">
        <v>27</v>
      </c>
      <c r="B21" s="92"/>
      <c r="C21" s="93"/>
      <c r="D21" s="100" t="str">
        <f>申請書の各項目を入力!B15</f>
        <v>ふれあいプラザイベント実行委員会　開催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</row>
    <row r="22" spans="1:26" ht="19.5" customHeight="1" x14ac:dyDescent="0.15">
      <c r="A22" s="74" t="s">
        <v>34</v>
      </c>
      <c r="B22" s="75"/>
      <c r="C22" s="76"/>
      <c r="D22" s="110">
        <f>申請書の各項目を入力!B16</f>
        <v>11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09" t="s">
        <v>41</v>
      </c>
      <c r="X22" s="109"/>
      <c r="Y22" s="39"/>
      <c r="Z22" s="40"/>
    </row>
    <row r="23" spans="1:26" ht="19.5" customHeight="1" x14ac:dyDescent="0.15">
      <c r="A23" s="77"/>
      <c r="B23" s="78"/>
      <c r="C23" s="79"/>
      <c r="D23" s="80" t="s">
        <v>43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f>申請書の各項目を入力!B17</f>
        <v>6</v>
      </c>
      <c r="V23" s="82"/>
      <c r="W23" s="81" t="s">
        <v>42</v>
      </c>
      <c r="X23" s="81"/>
      <c r="Y23" s="41"/>
      <c r="Z23" s="42"/>
    </row>
    <row r="24" spans="1:26" ht="19.5" customHeight="1" x14ac:dyDescent="0.15">
      <c r="A24" s="64" t="s">
        <v>49</v>
      </c>
      <c r="B24" s="65"/>
      <c r="C24" s="66"/>
      <c r="D24" s="112" t="s">
        <v>44</v>
      </c>
      <c r="E24" s="113"/>
      <c r="F24" s="113"/>
      <c r="G24" s="113"/>
      <c r="H24" s="113"/>
      <c r="I24" s="108">
        <f>IF(申請書の各項目を入力!$B$17/申請書の各項目を入力!$B$16&gt;=0.5,ROUNDUP((申請書の各項目を入力!$B$14-申請書の各項目を入力!$B$13)*24,0),0)</f>
        <v>14</v>
      </c>
      <c r="J24" s="108"/>
      <c r="K24" s="108"/>
      <c r="L24" s="118">
        <f>IF($I$25=0,COUNT($D$17:$M$20),0)</f>
        <v>5</v>
      </c>
      <c r="M24" s="118"/>
      <c r="N24" s="118"/>
      <c r="O24" s="119">
        <f>150*I24*L24</f>
        <v>10500</v>
      </c>
      <c r="P24" s="119"/>
      <c r="Q24" s="119"/>
      <c r="R24" s="26"/>
      <c r="S24" s="17"/>
      <c r="T24" s="17"/>
      <c r="U24" s="22"/>
      <c r="V24" s="22"/>
      <c r="W24" s="22"/>
      <c r="X24" s="22"/>
      <c r="Y24" s="22"/>
      <c r="Z24" s="12"/>
    </row>
    <row r="25" spans="1:26" ht="19.5" customHeight="1" x14ac:dyDescent="0.15">
      <c r="A25" s="70"/>
      <c r="B25" s="51"/>
      <c r="C25" s="71"/>
      <c r="D25" s="105" t="s">
        <v>45</v>
      </c>
      <c r="E25" s="106"/>
      <c r="F25" s="106"/>
      <c r="G25" s="106"/>
      <c r="H25" s="106"/>
      <c r="I25" s="107">
        <f>IF(申請書の各項目を入力!$B$17/申請書の各項目を入力!$B$16&gt;=0.5,0,ROUNDUP((申請書の各項目を入力!$B$14-申請書の各項目を入力!$B$13)*24,0))</f>
        <v>0</v>
      </c>
      <c r="J25" s="107"/>
      <c r="K25" s="107"/>
      <c r="L25" s="117">
        <f>IF($I$25=0,0,COUNT($D$17:$M$20))</f>
        <v>0</v>
      </c>
      <c r="M25" s="117"/>
      <c r="N25" s="117"/>
      <c r="O25" s="72">
        <f>310*I25*L25</f>
        <v>0</v>
      </c>
      <c r="P25" s="72"/>
      <c r="Q25" s="72"/>
      <c r="R25" s="27"/>
      <c r="S25" s="23"/>
      <c r="T25" s="23"/>
      <c r="U25" s="20"/>
      <c r="V25" s="20"/>
      <c r="W25" s="20"/>
      <c r="X25" s="20"/>
      <c r="Y25" s="20"/>
      <c r="Z25" s="13"/>
    </row>
    <row r="26" spans="1:26" ht="19.5" customHeight="1" x14ac:dyDescent="0.15">
      <c r="A26" s="70"/>
      <c r="B26" s="51"/>
      <c r="C26" s="71"/>
      <c r="D26" s="105" t="s">
        <v>46</v>
      </c>
      <c r="E26" s="106"/>
      <c r="F26" s="106"/>
      <c r="G26" s="106"/>
      <c r="H26" s="106"/>
      <c r="I26" s="107">
        <f>ROUNDUP(申請書の各項目を入力!B18,0)</f>
        <v>14</v>
      </c>
      <c r="J26" s="107"/>
      <c r="K26" s="107"/>
      <c r="L26" s="117">
        <f>COUNT(D17:M20)</f>
        <v>5</v>
      </c>
      <c r="M26" s="103"/>
      <c r="N26" s="103"/>
      <c r="O26" s="72">
        <f>130*I26*L26</f>
        <v>9100</v>
      </c>
      <c r="P26" s="72"/>
      <c r="Q26" s="72"/>
      <c r="R26" s="27"/>
      <c r="S26" s="73" t="s">
        <v>35</v>
      </c>
      <c r="T26" s="73"/>
      <c r="U26" s="73"/>
      <c r="V26" s="72">
        <f>SUM(O24:Q26)</f>
        <v>19600</v>
      </c>
      <c r="W26" s="103"/>
      <c r="X26" s="103"/>
      <c r="Y26" s="20"/>
      <c r="Z26" s="13"/>
    </row>
    <row r="27" spans="1:26" ht="19.5" customHeight="1" x14ac:dyDescent="0.15">
      <c r="A27" s="67"/>
      <c r="B27" s="68"/>
      <c r="C27" s="69"/>
      <c r="D27" s="120" t="str">
        <f>申請書の各項目を入力!B19</f>
        <v>マイク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2"/>
    </row>
    <row r="28" spans="1:26" ht="19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8.5" customHeight="1" x14ac:dyDescent="0.15">
      <c r="A29" s="31" t="s">
        <v>51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3"/>
    </row>
    <row r="30" spans="1:26" ht="19.5" customHeight="1" x14ac:dyDescent="0.15">
      <c r="A30" s="34"/>
      <c r="B30" s="28"/>
      <c r="C30" s="123" t="s">
        <v>37</v>
      </c>
      <c r="D30" s="114" t="s">
        <v>25</v>
      </c>
      <c r="E30" s="115"/>
      <c r="F30" s="116"/>
      <c r="G30" s="124" t="s">
        <v>26</v>
      </c>
      <c r="H30" s="125"/>
      <c r="I30" s="126"/>
      <c r="J30" s="114"/>
      <c r="K30" s="115"/>
      <c r="L30" s="116"/>
      <c r="M30" s="114"/>
      <c r="N30" s="115"/>
      <c r="O30" s="116"/>
      <c r="P30" s="114"/>
      <c r="Q30" s="115"/>
      <c r="R30" s="116"/>
      <c r="S30" s="62" t="s">
        <v>7</v>
      </c>
      <c r="T30" s="63"/>
      <c r="U30" s="63"/>
      <c r="V30" s="63"/>
      <c r="W30" s="63"/>
      <c r="X30" s="63"/>
      <c r="Y30" s="63"/>
      <c r="Z30" s="35"/>
    </row>
    <row r="31" spans="1:26" ht="26.25" customHeight="1" x14ac:dyDescent="0.15">
      <c r="A31" s="34"/>
      <c r="B31" s="28"/>
      <c r="C31" s="123"/>
      <c r="D31" s="64"/>
      <c r="E31" s="65"/>
      <c r="F31" s="66"/>
      <c r="G31" s="64"/>
      <c r="H31" s="65"/>
      <c r="I31" s="66"/>
      <c r="J31" s="64"/>
      <c r="K31" s="65"/>
      <c r="L31" s="66"/>
      <c r="M31" s="64"/>
      <c r="N31" s="65"/>
      <c r="O31" s="66"/>
      <c r="P31" s="64"/>
      <c r="Q31" s="65"/>
      <c r="R31" s="66"/>
      <c r="S31" s="62" t="s">
        <v>8</v>
      </c>
      <c r="T31" s="63"/>
      <c r="U31" s="63"/>
      <c r="V31" s="63"/>
      <c r="W31" s="63"/>
      <c r="X31" s="63"/>
      <c r="Y31" s="63"/>
      <c r="Z31" s="35"/>
    </row>
    <row r="32" spans="1:26" ht="26.25" customHeight="1" x14ac:dyDescent="0.15">
      <c r="A32" s="34"/>
      <c r="B32" s="28"/>
      <c r="C32" s="123"/>
      <c r="D32" s="67"/>
      <c r="E32" s="68"/>
      <c r="F32" s="69"/>
      <c r="G32" s="67"/>
      <c r="H32" s="68"/>
      <c r="I32" s="69"/>
      <c r="J32" s="67"/>
      <c r="K32" s="68"/>
      <c r="L32" s="69"/>
      <c r="M32" s="67"/>
      <c r="N32" s="68"/>
      <c r="O32" s="69"/>
      <c r="P32" s="67"/>
      <c r="Q32" s="68"/>
      <c r="R32" s="69"/>
      <c r="S32" s="62" t="s">
        <v>9</v>
      </c>
      <c r="T32" s="63"/>
      <c r="U32" s="63"/>
      <c r="V32" s="63"/>
      <c r="W32" s="63"/>
      <c r="X32" s="63"/>
      <c r="Y32" s="63"/>
      <c r="Z32" s="35"/>
    </row>
    <row r="33" spans="1:26" ht="19.5" customHeight="1" x14ac:dyDescent="0.15">
      <c r="A33" s="36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7"/>
      <c r="T33" s="30"/>
      <c r="U33" s="30"/>
      <c r="V33" s="30"/>
      <c r="W33" s="30"/>
      <c r="X33" s="30"/>
      <c r="Y33" s="30"/>
      <c r="Z33" s="38"/>
    </row>
    <row r="34" spans="1:26" ht="18.75" customHeight="1" x14ac:dyDescent="0.15">
      <c r="A34" s="28"/>
      <c r="B34" s="28" t="s">
        <v>28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9.25" customHeight="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</sheetData>
  <sheetProtection sheet="1" objects="1" scenarios="1"/>
  <mergeCells count="60">
    <mergeCell ref="C30:C32"/>
    <mergeCell ref="D30:F30"/>
    <mergeCell ref="G30:I30"/>
    <mergeCell ref="J30:L30"/>
    <mergeCell ref="M30:O30"/>
    <mergeCell ref="I25:K25"/>
    <mergeCell ref="I26:K26"/>
    <mergeCell ref="S30:Y30"/>
    <mergeCell ref="I24:K24"/>
    <mergeCell ref="W22:X22"/>
    <mergeCell ref="W23:X23"/>
    <mergeCell ref="D22:V22"/>
    <mergeCell ref="D24:H24"/>
    <mergeCell ref="P30:R30"/>
    <mergeCell ref="L25:N25"/>
    <mergeCell ref="L26:N26"/>
    <mergeCell ref="L24:N24"/>
    <mergeCell ref="O24:Q24"/>
    <mergeCell ref="D27:Z27"/>
    <mergeCell ref="D25:H25"/>
    <mergeCell ref="A24:C27"/>
    <mergeCell ref="N19:T19"/>
    <mergeCell ref="O25:Q25"/>
    <mergeCell ref="O26:Q26"/>
    <mergeCell ref="S26:U26"/>
    <mergeCell ref="A22:C23"/>
    <mergeCell ref="D23:T23"/>
    <mergeCell ref="U23:V23"/>
    <mergeCell ref="A17:C20"/>
    <mergeCell ref="A21:C21"/>
    <mergeCell ref="D17:J20"/>
    <mergeCell ref="D21:Z21"/>
    <mergeCell ref="U18:V18"/>
    <mergeCell ref="V26:X26"/>
    <mergeCell ref="K20:M20"/>
    <mergeCell ref="D26:H26"/>
    <mergeCell ref="S32:Y32"/>
    <mergeCell ref="S31:Y31"/>
    <mergeCell ref="D31:F32"/>
    <mergeCell ref="G31:I32"/>
    <mergeCell ref="J31:L32"/>
    <mergeCell ref="M31:O32"/>
    <mergeCell ref="P31:R32"/>
    <mergeCell ref="U1:Z1"/>
    <mergeCell ref="P13:Y13"/>
    <mergeCell ref="P14:Y14"/>
    <mergeCell ref="K17:M17"/>
    <mergeCell ref="K18:M18"/>
    <mergeCell ref="A4:Z4"/>
    <mergeCell ref="T6:Z6"/>
    <mergeCell ref="P11:Y11"/>
    <mergeCell ref="P12:Y12"/>
    <mergeCell ref="A2:Z2"/>
    <mergeCell ref="M11:O11"/>
    <mergeCell ref="M12:O12"/>
    <mergeCell ref="K19:M19"/>
    <mergeCell ref="N18:T18"/>
    <mergeCell ref="U19:V19"/>
    <mergeCell ref="M13:O13"/>
    <mergeCell ref="M14:O14"/>
  </mergeCells>
  <phoneticPr fontId="1"/>
  <pageMargins left="0.98425196850393704" right="0.78740157480314965" top="0.39370078740157483" bottom="0.78740157480314965" header="0.31496062992125984" footer="0.31496062992125984"/>
  <headerFooter>
    <oddHeader>&amp;R　　　&amp;"ＭＳ ゴシック,標準"（４－　　　）
３－&amp;K00+000１１１１  &amp;K01+000 　&amp;"-,標準"　　　   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申請書の各項目を入力</vt:lpstr>
      <vt:lpstr>印刷用_使用申請書（入力不可）</vt:lpstr>
      <vt:lpstr>'印刷用_使用申請書（入力不可）'!Print_Area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2026-04-20T05:00:38Z</dcterms:modified>
</cp:coreProperties>
</file>