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31.24.98\上下水道整備課\03_浄化槽係\08_決算統計\浄化槽\令和3年度決算統計\R050110【1_18締切】公営企業に係る経営比較分析表（令和３年度決算）の分析等について（依頼）\【経営比較分析表】2021_052027_47_1718\"/>
    </mc:Choice>
  </mc:AlternateContent>
  <workbookProtection workbookAlgorithmName="SHA-512" workbookHashValue="6Niu5EA727Ir89W8LxBhrOhRcHrCrFgf/pGgVFCzflIJunTEI3W4EfEkt/qzNadT9qJO8TXuZ9g/8VfX+iP5/Q==" workbookSaltValue="1MomMbFScuxR9kAZbVmEpw==" workbookSpinCount="100000" lockStructure="1"/>
  <bookViews>
    <workbookView xWindow="0" yWindow="0" windowWidth="28800" windowHeight="1231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W8" i="4"/>
  <c r="P8" i="4"/>
  <c r="I8" i="4"/>
  <c r="B6" i="4"/>
</calcChain>
</file>

<file path=xl/sharedStrings.xml><?xml version="1.0" encoding="utf-8"?>
<sst xmlns="http://schemas.openxmlformats.org/spreadsheetml/2006/main" count="247" uniqueCount="118">
  <si>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</si>
  <si>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</si>
  <si>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</si>
  <si>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</si>
  <si>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</si>
  <si>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</si>
  <si>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</si>
  <si>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</si>
  <si>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</si>
  <si>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</si>
  <si>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</si>
  <si>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</si>
  <si>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</si>
  <si>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</si>
  <si>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</si>
  <si>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</si>
  <si>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</si>
  <si>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</si>
  <si>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</si>
  <si>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</si>
  <si>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</si>
  <si>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</si>
  <si>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</si>
  <si>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</si>
  <si>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</si>
  <si>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</si>
  <si>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</si>
  <si>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</si>
  <si>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</si>
  <si>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</si>
  <si>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</si>
  <si>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</si>
  <si>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</si>
  <si>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</si>
  <si>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</si>
  <si>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</si>
  <si>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</si>
  <si>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</si>
  <si>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</si>
  <si>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</si>
  <si>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</si>
  <si>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</si>
  <si>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</si>
  <si>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</si>
  <si>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</si>
  <si>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</si>
  <si>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</si>
  <si>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</si>
  <si>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</si>
  <si>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</si>
  <si>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</si>
  <si>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</si>
  <si>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</si>
  <si>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</si>
  <si>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</si>
  <si>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</si>
  <si>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</si>
  <si>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</si>
  <si>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</si>
  <si>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</si>
  <si>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</si>
  <si>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</si>
  <si>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</si>
  <si>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</si>
  <si>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</si>
  <si>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</si>
  <si>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</si>
  <si>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</si>
  <si>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</si>
  <si>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</si>
  <si>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</si>
  <si>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</si>
  <si>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</si>
  <si>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</si>
  <si>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</si>
  <si>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</si>
  <si>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</si>
  <si>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</si>
  <si>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</si>
  <si>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</si>
  <si>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</si>
  <si>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</si>
  <si>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</si>
  <si>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</si>
  <si>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</si>
  <si>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</si>
  <si>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</si>
  <si>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</si>
  <si>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</si>
  <si>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</si>
  <si>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</si>
  <si>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</si>
  <si>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</si>
  <si>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</si>
  <si>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</si>
  <si>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</si>
  <si>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</si>
  <si>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能代市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</si>
  <si>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</si>
  <si>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</si>
  <si>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</si>
  <si>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</si>
  <si>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</si>
  <si>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</si>
  <si>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</si>
  <si>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</si>
  <si>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</si>
  <si>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</si>
  <si>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</si>
  <si>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</si>
  <si>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</si>
  <si>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</si>
  <si>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</si>
  <si>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</si>
  <si>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</si>
  <si>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浄化槽の耐用年数は30年以上であるとされていますが、修繕料が増加傾向にあることから、更新も視野に入れながら適切な維持管理や修繕等で浄化槽の長寿命化を図り、経費の節減に努めます。</t>
    <phoneticPr fontId="4"/>
  </si>
  <si>
    <t>　経営の状況については各指標の類似団体や全国平均との比較において、適切な規模で運営しており、安定していると考えられます。
　事業への一般会計繰入金（公費負担）は事業を推進し、生活排水の適切な処理による汚濁負荷の軽減や公共用水域の水質保全、市の生活排水処理に係る費用負担の軽減や公平性、平準化を図るためです。
　しかし、近年の労務費や資材費高騰の影響から、維持管理にかかる経費は年々増加傾向にあり、整備による管理基数の増加や経年劣化に伴う修繕料の増加により、今後も一般会計繰入額は増え続ける見込みです。
【財源説明】
・工事費：財源は分担金（約2～4割）と国補助金（1/2）、不足分は地方債を借り入れしており、その償還金と人件費は一般会計で負担（一般会計繰入金）しています。
・維持管理費：使用料の不足分は一般会計で負担しています。</t>
    <phoneticPr fontId="4"/>
  </si>
  <si>
    <t>①収益的収支比率は、使用料や一般会計繰入金等の総収益で、維持管理費に地方債償還金を加えた費用をどの程度賄えているかの指標です。維持管理費の増により、一般会計からの繰入額も増加傾向にあるため、更なる経費節減に努める必要があります。
④企業債残高対事業規模比率は、料金収入に対する地方債残高の割合であり、地方債残高の規模を表す指標です。数値基準はないですが、比較すると低くなっており、投資規模及び料金水準は適切であると考えられます。
⑤経費回収率は、使用料で回収すべき汚水処理費（維持管理費）を全て使用料で賄えているかを示す指標で100％以上であることが必要です。当事業では平成28年度の料金改定により料金収入が増えましたが、今後も継続して適正な料金収入と汚水処理費の削減に努めていきます。
⑥汚水処理原価は、有収水量１㎥あたりの汚水処理に要した費用で、工事費・維持管理費両方を含めた汚水処理に係るコストを表した指標です。維持管理費は増加傾向が続いており、今後は、汚水処理費の経費節減に努める必要があります。
⑦施設利用率は、設備が一日に対応可能な処理能力に対する、一日の平均処理水量の割合であり、設備の利用状況や適正規模を判断する指標です。一般的には高い数値であることが望まれますが、比較的低くなっており、要因としては浄化槽の休止基数が増加傾向にあることや、浄化槽は住宅の延床面積で人槽が決まるため、処理能力が過大となる場合が多いことが考えられます。しかし近年、対象人員算定基準のただし書き適用により、実使用人数と同等の処理能力浄化槽を設置しております。
⑧水洗化率は、処理区域内人口のうち、実際に水洗便所を設置して汚水処理している人口の割合を表した指標です。公共用水域の水質保全や、使用料収入増加の観点から100％となることが望ましいです。設置後の未使用の浄化槽が発生しないよう継続的な水洗化率向上の取組みが必要で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</si>
</sst>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78F-4A65-9611-B659FA01FA5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78F-4A65-9611-B659FA01FA5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46.21</c:v>
                </c:pt>
                <c:pt idx="1">
                  <c:v>43.44</c:v>
                </c:pt>
                <c:pt idx="2">
                  <c:v>44.39</c:v>
                </c:pt>
                <c:pt idx="3">
                  <c:v>33.39</c:v>
                </c:pt>
                <c:pt idx="4">
                  <c:v>32.26</c:v>
                </c:pt>
              </c:numCache>
            </c:numRef>
          </c:val>
          <c:extLst>
            <c:ext xmlns:c16="http://schemas.microsoft.com/office/drawing/2014/chart" uri="{C3380CC4-5D6E-409C-BE32-E72D297353CC}">
              <c16:uniqueId val="{00000000-3730-4E99-A8A5-A73B9A45630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61.79</c:v>
                </c:pt>
                <c:pt idx="1">
                  <c:v>59.94</c:v>
                </c:pt>
                <c:pt idx="2">
                  <c:v>59.64</c:v>
                </c:pt>
                <c:pt idx="3">
                  <c:v>58.19</c:v>
                </c:pt>
                <c:pt idx="4">
                  <c:v>56.52</c:v>
                </c:pt>
              </c:numCache>
            </c:numRef>
          </c:val>
          <c:smooth val="0"/>
          <c:extLst>
            <c:ext xmlns:c16="http://schemas.microsoft.com/office/drawing/2014/chart" uri="{C3380CC4-5D6E-409C-BE32-E72D297353CC}">
              <c16:uniqueId val="{00000001-3730-4E99-A8A5-A73B9A45630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98.89</c:v>
                </c:pt>
                <c:pt idx="1">
                  <c:v>98.84</c:v>
                </c:pt>
                <c:pt idx="2">
                  <c:v>100</c:v>
                </c:pt>
                <c:pt idx="3">
                  <c:v>100</c:v>
                </c:pt>
                <c:pt idx="4">
                  <c:v>100</c:v>
                </c:pt>
              </c:numCache>
            </c:numRef>
          </c:val>
          <c:extLst>
            <c:ext xmlns:c16="http://schemas.microsoft.com/office/drawing/2014/chart" uri="{C3380CC4-5D6E-409C-BE32-E72D297353CC}">
              <c16:uniqueId val="{00000000-D131-4530-AC0E-B291F1C79F8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92.44</c:v>
                </c:pt>
                <c:pt idx="1">
                  <c:v>89.66</c:v>
                </c:pt>
                <c:pt idx="2">
                  <c:v>90.63</c:v>
                </c:pt>
                <c:pt idx="3">
                  <c:v>87.8</c:v>
                </c:pt>
                <c:pt idx="4">
                  <c:v>88.43</c:v>
                </c:pt>
              </c:numCache>
            </c:numRef>
          </c:val>
          <c:smooth val="0"/>
          <c:extLst>
            <c:ext xmlns:c16="http://schemas.microsoft.com/office/drawing/2014/chart" uri="{C3380CC4-5D6E-409C-BE32-E72D297353CC}">
              <c16:uniqueId val="{00000001-D131-4530-AC0E-B291F1C79F8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101.68</c:v>
                </c:pt>
                <c:pt idx="1">
                  <c:v>101.58</c:v>
                </c:pt>
                <c:pt idx="2">
                  <c:v>100.74</c:v>
                </c:pt>
                <c:pt idx="3">
                  <c:v>97.21</c:v>
                </c:pt>
                <c:pt idx="4">
                  <c:v>94.06</c:v>
                </c:pt>
              </c:numCache>
            </c:numRef>
          </c:val>
          <c:extLst>
            <c:ext xmlns:c16="http://schemas.microsoft.com/office/drawing/2014/chart" uri="{C3380CC4-5D6E-409C-BE32-E72D297353CC}">
              <c16:uniqueId val="{00000000-BA4D-4AFF-ACEC-82A33E43A37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4D-4AFF-ACEC-82A33E43A37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AFA-4D11-B0B2-A0452AD331F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FA-4D11-B0B2-A0452AD331F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CBF-4E23-8996-C06D4DA6178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BF-4E23-8996-C06D4DA6178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82-4911-BC29-553334849A5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82-4911-BC29-553334849A5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8A5-43E4-95AB-45C2C03224A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A5-43E4-95AB-45C2C03224A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314-45C2-9EC5-BD3E6B53F93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244.85</c:v>
                </c:pt>
                <c:pt idx="1">
                  <c:v>296.89</c:v>
                </c:pt>
                <c:pt idx="2">
                  <c:v>270.57</c:v>
                </c:pt>
                <c:pt idx="3">
                  <c:v>294.27</c:v>
                </c:pt>
                <c:pt idx="4">
                  <c:v>294.08999999999997</c:v>
                </c:pt>
              </c:numCache>
            </c:numRef>
          </c:val>
          <c:smooth val="0"/>
          <c:extLst>
            <c:ext xmlns:c16="http://schemas.microsoft.com/office/drawing/2014/chart" uri="{C3380CC4-5D6E-409C-BE32-E72D297353CC}">
              <c16:uniqueId val="{00000001-D314-45C2-9EC5-BD3E6B53F93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97.66</c:v>
                </c:pt>
                <c:pt idx="1">
                  <c:v>95.57</c:v>
                </c:pt>
                <c:pt idx="2">
                  <c:v>95.46</c:v>
                </c:pt>
                <c:pt idx="3">
                  <c:v>85.3</c:v>
                </c:pt>
                <c:pt idx="4">
                  <c:v>84.19</c:v>
                </c:pt>
              </c:numCache>
            </c:numRef>
          </c:val>
          <c:extLst>
            <c:ext xmlns:c16="http://schemas.microsoft.com/office/drawing/2014/chart" uri="{C3380CC4-5D6E-409C-BE32-E72D297353CC}">
              <c16:uniqueId val="{00000000-2182-4EF7-B5D7-733A243ECD8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64.78</c:v>
                </c:pt>
                <c:pt idx="1">
                  <c:v>63.06</c:v>
                </c:pt>
                <c:pt idx="2">
                  <c:v>62.5</c:v>
                </c:pt>
                <c:pt idx="3">
                  <c:v>60.59</c:v>
                </c:pt>
                <c:pt idx="4">
                  <c:v>60</c:v>
                </c:pt>
              </c:numCache>
            </c:numRef>
          </c:val>
          <c:smooth val="0"/>
          <c:extLst>
            <c:ext xmlns:c16="http://schemas.microsoft.com/office/drawing/2014/chart" uri="{C3380CC4-5D6E-409C-BE32-E72D297353CC}">
              <c16:uniqueId val="{00000001-2182-4EF7-B5D7-733A243ECD8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220.16</c:v>
                </c:pt>
                <c:pt idx="1">
                  <c:v>231.01</c:v>
                </c:pt>
                <c:pt idx="2">
                  <c:v>225.67</c:v>
                </c:pt>
                <c:pt idx="3">
                  <c:v>389.9</c:v>
                </c:pt>
                <c:pt idx="4">
                  <c:v>406.98</c:v>
                </c:pt>
              </c:numCache>
            </c:numRef>
          </c:val>
          <c:extLst>
            <c:ext xmlns:c16="http://schemas.microsoft.com/office/drawing/2014/chart" uri="{C3380CC4-5D6E-409C-BE32-E72D297353CC}">
              <c16:uniqueId val="{00000000-4FD3-4E3A-96D8-E01646B759D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250.21</c:v>
                </c:pt>
                <c:pt idx="1">
                  <c:v>264.77</c:v>
                </c:pt>
                <c:pt idx="2">
                  <c:v>269.33</c:v>
                </c:pt>
                <c:pt idx="3">
                  <c:v>280.23</c:v>
                </c:pt>
                <c:pt idx="4">
                  <c:v>282.70999999999998</c:v>
                </c:pt>
              </c:numCache>
            </c:numRef>
          </c:val>
          <c:smooth val="0"/>
          <c:extLst>
            <c:ext xmlns:c16="http://schemas.microsoft.com/office/drawing/2014/chart" uri="{C3380CC4-5D6E-409C-BE32-E72D297353CC}">
              <c16:uniqueId val="{00000001-4FD3-4E3A-96D8-E01646B759D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D49"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秋田県　能代市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特定地域生活排水処理</v>
      </c>
      <c r="Q8" s="35"/>
      <c r="R8" s="35"/>
      <c r="S8" s="35"/>
      <c r="T8" s="35"/>
      <c r="U8" s="35"/>
      <c r="V8" s="35"/>
      <c r="W8" s="35" t="str">
        <f>データ!L6</f>
        <v>K2</v>
      </c>
      <c r="X8" s="35"/>
      <c r="Y8" s="35"/>
      <c r="Z8" s="35"/>
      <c r="AA8" s="35"/>
      <c r="AB8" s="35"/>
      <c r="AC8" s="35"/>
      <c r="AD8" s="36" t="str">
        <f>データ!$M$6</f>
        <v>非設置</v>
      </c>
      <c r="AE8" s="36"/>
      <c r="AF8" s="36"/>
      <c r="AG8" s="36"/>
      <c r="AH8" s="36"/>
      <c r="AI8" s="36"/>
      <c r="AJ8" s="36"/>
      <c r="AK8" s="3"/>
      <c r="AL8" s="37">
        <f>データ!S6</f>
        <v>50397</v>
      </c>
      <c r="AM8" s="37"/>
      <c r="AN8" s="37"/>
      <c r="AO8" s="37"/>
      <c r="AP8" s="37"/>
      <c r="AQ8" s="37"/>
      <c r="AR8" s="37"/>
      <c r="AS8" s="37"/>
      <c r="AT8" s="38">
        <f>データ!T6</f>
        <v>426.95</v>
      </c>
      <c r="AU8" s="38"/>
      <c r="AV8" s="38"/>
      <c r="AW8" s="38"/>
      <c r="AX8" s="38"/>
      <c r="AY8" s="38"/>
      <c r="AZ8" s="38"/>
      <c r="BA8" s="38"/>
      <c r="BB8" s="38">
        <f>データ!U6</f>
        <v>118.04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7.22</v>
      </c>
      <c r="Q10" s="38"/>
      <c r="R10" s="38"/>
      <c r="S10" s="38"/>
      <c r="T10" s="38"/>
      <c r="U10" s="38"/>
      <c r="V10" s="38"/>
      <c r="W10" s="38">
        <f>データ!Q6</f>
        <v>100</v>
      </c>
      <c r="X10" s="38"/>
      <c r="Y10" s="38"/>
      <c r="Z10" s="38"/>
      <c r="AA10" s="38"/>
      <c r="AB10" s="38"/>
      <c r="AC10" s="38"/>
      <c r="AD10" s="37">
        <f>データ!R6</f>
        <v>2860</v>
      </c>
      <c r="AE10" s="37"/>
      <c r="AF10" s="37"/>
      <c r="AG10" s="37"/>
      <c r="AH10" s="37"/>
      <c r="AI10" s="37"/>
      <c r="AJ10" s="37"/>
      <c r="AK10" s="2"/>
      <c r="AL10" s="37">
        <f>データ!V6</f>
        <v>3611</v>
      </c>
      <c r="AM10" s="37"/>
      <c r="AN10" s="37"/>
      <c r="AO10" s="37"/>
      <c r="AP10" s="37"/>
      <c r="AQ10" s="37"/>
      <c r="AR10" s="37"/>
      <c r="AS10" s="37"/>
      <c r="AT10" s="38">
        <f>データ!W6</f>
        <v>409.17</v>
      </c>
      <c r="AU10" s="38"/>
      <c r="AV10" s="38"/>
      <c r="AW10" s="38"/>
      <c r="AX10" s="38"/>
      <c r="AY10" s="38"/>
      <c r="AZ10" s="38"/>
      <c r="BA10" s="38"/>
      <c r="BB10" s="38">
        <f>データ!X6</f>
        <v>8.83</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117</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27.7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0" t="s">
        <v>115</v>
      </c>
      <c r="BM47" s="81"/>
      <c r="BN47" s="81"/>
      <c r="BO47" s="81"/>
      <c r="BP47" s="81"/>
      <c r="BQ47" s="81"/>
      <c r="BR47" s="81"/>
      <c r="BS47" s="81"/>
      <c r="BT47" s="81"/>
      <c r="BU47" s="81"/>
      <c r="BV47" s="81"/>
      <c r="BW47" s="81"/>
      <c r="BX47" s="81"/>
      <c r="BY47" s="81"/>
      <c r="BZ47" s="8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0"/>
      <c r="BM48" s="81"/>
      <c r="BN48" s="81"/>
      <c r="BO48" s="81"/>
      <c r="BP48" s="81"/>
      <c r="BQ48" s="81"/>
      <c r="BR48" s="81"/>
      <c r="BS48" s="81"/>
      <c r="BT48" s="81"/>
      <c r="BU48" s="81"/>
      <c r="BV48" s="81"/>
      <c r="BW48" s="81"/>
      <c r="BX48" s="81"/>
      <c r="BY48" s="81"/>
      <c r="BZ48" s="8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0"/>
      <c r="BM49" s="81"/>
      <c r="BN49" s="81"/>
      <c r="BO49" s="81"/>
      <c r="BP49" s="81"/>
      <c r="BQ49" s="81"/>
      <c r="BR49" s="81"/>
      <c r="BS49" s="81"/>
      <c r="BT49" s="81"/>
      <c r="BU49" s="81"/>
      <c r="BV49" s="81"/>
      <c r="BW49" s="81"/>
      <c r="BX49" s="81"/>
      <c r="BY49" s="81"/>
      <c r="BZ49" s="8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0"/>
      <c r="BM50" s="81"/>
      <c r="BN50" s="81"/>
      <c r="BO50" s="81"/>
      <c r="BP50" s="81"/>
      <c r="BQ50" s="81"/>
      <c r="BR50" s="81"/>
      <c r="BS50" s="81"/>
      <c r="BT50" s="81"/>
      <c r="BU50" s="81"/>
      <c r="BV50" s="81"/>
      <c r="BW50" s="81"/>
      <c r="BX50" s="81"/>
      <c r="BY50" s="81"/>
      <c r="BZ50" s="8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0"/>
      <c r="BM51" s="81"/>
      <c r="BN51" s="81"/>
      <c r="BO51" s="81"/>
      <c r="BP51" s="81"/>
      <c r="BQ51" s="81"/>
      <c r="BR51" s="81"/>
      <c r="BS51" s="81"/>
      <c r="BT51" s="81"/>
      <c r="BU51" s="81"/>
      <c r="BV51" s="81"/>
      <c r="BW51" s="81"/>
      <c r="BX51" s="81"/>
      <c r="BY51" s="81"/>
      <c r="BZ51" s="8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0"/>
      <c r="BM52" s="81"/>
      <c r="BN52" s="81"/>
      <c r="BO52" s="81"/>
      <c r="BP52" s="81"/>
      <c r="BQ52" s="81"/>
      <c r="BR52" s="81"/>
      <c r="BS52" s="81"/>
      <c r="BT52" s="81"/>
      <c r="BU52" s="81"/>
      <c r="BV52" s="81"/>
      <c r="BW52" s="81"/>
      <c r="BX52" s="81"/>
      <c r="BY52" s="81"/>
      <c r="BZ52" s="8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0"/>
      <c r="BM53" s="81"/>
      <c r="BN53" s="81"/>
      <c r="BO53" s="81"/>
      <c r="BP53" s="81"/>
      <c r="BQ53" s="81"/>
      <c r="BR53" s="81"/>
      <c r="BS53" s="81"/>
      <c r="BT53" s="81"/>
      <c r="BU53" s="81"/>
      <c r="BV53" s="81"/>
      <c r="BW53" s="81"/>
      <c r="BX53" s="81"/>
      <c r="BY53" s="81"/>
      <c r="BZ53" s="8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0"/>
      <c r="BM54" s="81"/>
      <c r="BN54" s="81"/>
      <c r="BO54" s="81"/>
      <c r="BP54" s="81"/>
      <c r="BQ54" s="81"/>
      <c r="BR54" s="81"/>
      <c r="BS54" s="81"/>
      <c r="BT54" s="81"/>
      <c r="BU54" s="81"/>
      <c r="BV54" s="81"/>
      <c r="BW54" s="81"/>
      <c r="BX54" s="81"/>
      <c r="BY54" s="81"/>
      <c r="BZ54" s="8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0"/>
      <c r="BM55" s="81"/>
      <c r="BN55" s="81"/>
      <c r="BO55" s="81"/>
      <c r="BP55" s="81"/>
      <c r="BQ55" s="81"/>
      <c r="BR55" s="81"/>
      <c r="BS55" s="81"/>
      <c r="BT55" s="81"/>
      <c r="BU55" s="81"/>
      <c r="BV55" s="81"/>
      <c r="BW55" s="81"/>
      <c r="BX55" s="81"/>
      <c r="BY55" s="81"/>
      <c r="BZ55" s="8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0"/>
      <c r="BM56" s="81"/>
      <c r="BN56" s="81"/>
      <c r="BO56" s="81"/>
      <c r="BP56" s="81"/>
      <c r="BQ56" s="81"/>
      <c r="BR56" s="81"/>
      <c r="BS56" s="81"/>
      <c r="BT56" s="81"/>
      <c r="BU56" s="81"/>
      <c r="BV56" s="81"/>
      <c r="BW56" s="81"/>
      <c r="BX56" s="81"/>
      <c r="BY56" s="81"/>
      <c r="BZ56" s="8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0"/>
      <c r="BM57" s="81"/>
      <c r="BN57" s="81"/>
      <c r="BO57" s="81"/>
      <c r="BP57" s="81"/>
      <c r="BQ57" s="81"/>
      <c r="BR57" s="81"/>
      <c r="BS57" s="81"/>
      <c r="BT57" s="81"/>
      <c r="BU57" s="81"/>
      <c r="BV57" s="81"/>
      <c r="BW57" s="81"/>
      <c r="BX57" s="81"/>
      <c r="BY57" s="81"/>
      <c r="BZ57" s="8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0"/>
      <c r="BM58" s="81"/>
      <c r="BN58" s="81"/>
      <c r="BO58" s="81"/>
      <c r="BP58" s="81"/>
      <c r="BQ58" s="81"/>
      <c r="BR58" s="81"/>
      <c r="BS58" s="81"/>
      <c r="BT58" s="81"/>
      <c r="BU58" s="81"/>
      <c r="BV58" s="81"/>
      <c r="BW58" s="81"/>
      <c r="BX58" s="81"/>
      <c r="BY58" s="81"/>
      <c r="BZ58" s="8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0"/>
      <c r="BM59" s="81"/>
      <c r="BN59" s="81"/>
      <c r="BO59" s="81"/>
      <c r="BP59" s="81"/>
      <c r="BQ59" s="81"/>
      <c r="BR59" s="81"/>
      <c r="BS59" s="81"/>
      <c r="BT59" s="81"/>
      <c r="BU59" s="81"/>
      <c r="BV59" s="81"/>
      <c r="BW59" s="81"/>
      <c r="BX59" s="81"/>
      <c r="BY59" s="81"/>
      <c r="BZ59" s="82"/>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80"/>
      <c r="BM60" s="81"/>
      <c r="BN60" s="81"/>
      <c r="BO60" s="81"/>
      <c r="BP60" s="81"/>
      <c r="BQ60" s="81"/>
      <c r="BR60" s="81"/>
      <c r="BS60" s="81"/>
      <c r="BT60" s="81"/>
      <c r="BU60" s="81"/>
      <c r="BV60" s="81"/>
      <c r="BW60" s="81"/>
      <c r="BX60" s="81"/>
      <c r="BY60" s="81"/>
      <c r="BZ60" s="82"/>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80"/>
      <c r="BM61" s="81"/>
      <c r="BN61" s="81"/>
      <c r="BO61" s="81"/>
      <c r="BP61" s="81"/>
      <c r="BQ61" s="81"/>
      <c r="BR61" s="81"/>
      <c r="BS61" s="81"/>
      <c r="BT61" s="81"/>
      <c r="BU61" s="81"/>
      <c r="BV61" s="81"/>
      <c r="BW61" s="81"/>
      <c r="BX61" s="81"/>
      <c r="BY61" s="81"/>
      <c r="BZ61" s="8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0"/>
      <c r="BM62" s="81"/>
      <c r="BN62" s="81"/>
      <c r="BO62" s="81"/>
      <c r="BP62" s="81"/>
      <c r="BQ62" s="81"/>
      <c r="BR62" s="81"/>
      <c r="BS62" s="81"/>
      <c r="BT62" s="81"/>
      <c r="BU62" s="81"/>
      <c r="BV62" s="81"/>
      <c r="BW62" s="81"/>
      <c r="BX62" s="81"/>
      <c r="BY62" s="81"/>
      <c r="BZ62" s="8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4" t="s">
        <v>116</v>
      </c>
      <c r="BM66" s="75"/>
      <c r="BN66" s="75"/>
      <c r="BO66" s="75"/>
      <c r="BP66" s="75"/>
      <c r="BQ66" s="75"/>
      <c r="BR66" s="75"/>
      <c r="BS66" s="75"/>
      <c r="BT66" s="75"/>
      <c r="BU66" s="75"/>
      <c r="BV66" s="75"/>
      <c r="BW66" s="75"/>
      <c r="BX66" s="75"/>
      <c r="BY66" s="75"/>
      <c r="BZ66" s="7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4"/>
      <c r="BM67" s="75"/>
      <c r="BN67" s="75"/>
      <c r="BO67" s="75"/>
      <c r="BP67" s="75"/>
      <c r="BQ67" s="75"/>
      <c r="BR67" s="75"/>
      <c r="BS67" s="75"/>
      <c r="BT67" s="75"/>
      <c r="BU67" s="75"/>
      <c r="BV67" s="75"/>
      <c r="BW67" s="75"/>
      <c r="BX67" s="75"/>
      <c r="BY67" s="75"/>
      <c r="BZ67" s="7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4"/>
      <c r="BM68" s="75"/>
      <c r="BN68" s="75"/>
      <c r="BO68" s="75"/>
      <c r="BP68" s="75"/>
      <c r="BQ68" s="75"/>
      <c r="BR68" s="75"/>
      <c r="BS68" s="75"/>
      <c r="BT68" s="75"/>
      <c r="BU68" s="75"/>
      <c r="BV68" s="75"/>
      <c r="BW68" s="75"/>
      <c r="BX68" s="75"/>
      <c r="BY68" s="75"/>
      <c r="BZ68" s="7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4"/>
      <c r="BM69" s="75"/>
      <c r="BN69" s="75"/>
      <c r="BO69" s="75"/>
      <c r="BP69" s="75"/>
      <c r="BQ69" s="75"/>
      <c r="BR69" s="75"/>
      <c r="BS69" s="75"/>
      <c r="BT69" s="75"/>
      <c r="BU69" s="75"/>
      <c r="BV69" s="75"/>
      <c r="BW69" s="75"/>
      <c r="BX69" s="75"/>
      <c r="BY69" s="75"/>
      <c r="BZ69" s="7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4"/>
      <c r="BM70" s="75"/>
      <c r="BN70" s="75"/>
      <c r="BO70" s="75"/>
      <c r="BP70" s="75"/>
      <c r="BQ70" s="75"/>
      <c r="BR70" s="75"/>
      <c r="BS70" s="75"/>
      <c r="BT70" s="75"/>
      <c r="BU70" s="75"/>
      <c r="BV70" s="75"/>
      <c r="BW70" s="75"/>
      <c r="BX70" s="75"/>
      <c r="BY70" s="75"/>
      <c r="BZ70" s="7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4"/>
      <c r="BM71" s="75"/>
      <c r="BN71" s="75"/>
      <c r="BO71" s="75"/>
      <c r="BP71" s="75"/>
      <c r="BQ71" s="75"/>
      <c r="BR71" s="75"/>
      <c r="BS71" s="75"/>
      <c r="BT71" s="75"/>
      <c r="BU71" s="75"/>
      <c r="BV71" s="75"/>
      <c r="BW71" s="75"/>
      <c r="BX71" s="75"/>
      <c r="BY71" s="75"/>
      <c r="BZ71" s="7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4"/>
      <c r="BM72" s="75"/>
      <c r="BN72" s="75"/>
      <c r="BO72" s="75"/>
      <c r="BP72" s="75"/>
      <c r="BQ72" s="75"/>
      <c r="BR72" s="75"/>
      <c r="BS72" s="75"/>
      <c r="BT72" s="75"/>
      <c r="BU72" s="75"/>
      <c r="BV72" s="75"/>
      <c r="BW72" s="75"/>
      <c r="BX72" s="75"/>
      <c r="BY72" s="75"/>
      <c r="BZ72" s="7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4"/>
      <c r="BM73" s="75"/>
      <c r="BN73" s="75"/>
      <c r="BO73" s="75"/>
      <c r="BP73" s="75"/>
      <c r="BQ73" s="75"/>
      <c r="BR73" s="75"/>
      <c r="BS73" s="75"/>
      <c r="BT73" s="75"/>
      <c r="BU73" s="75"/>
      <c r="BV73" s="75"/>
      <c r="BW73" s="75"/>
      <c r="BX73" s="75"/>
      <c r="BY73" s="75"/>
      <c r="BZ73" s="7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4"/>
      <c r="BM74" s="75"/>
      <c r="BN74" s="75"/>
      <c r="BO74" s="75"/>
      <c r="BP74" s="75"/>
      <c r="BQ74" s="75"/>
      <c r="BR74" s="75"/>
      <c r="BS74" s="75"/>
      <c r="BT74" s="75"/>
      <c r="BU74" s="75"/>
      <c r="BV74" s="75"/>
      <c r="BW74" s="75"/>
      <c r="BX74" s="75"/>
      <c r="BY74" s="75"/>
      <c r="BZ74" s="7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4"/>
      <c r="BM75" s="75"/>
      <c r="BN75" s="75"/>
      <c r="BO75" s="75"/>
      <c r="BP75" s="75"/>
      <c r="BQ75" s="75"/>
      <c r="BR75" s="75"/>
      <c r="BS75" s="75"/>
      <c r="BT75" s="75"/>
      <c r="BU75" s="75"/>
      <c r="BV75" s="75"/>
      <c r="BW75" s="75"/>
      <c r="BX75" s="75"/>
      <c r="BY75" s="75"/>
      <c r="BZ75" s="7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4"/>
      <c r="BM76" s="75"/>
      <c r="BN76" s="75"/>
      <c r="BO76" s="75"/>
      <c r="BP76" s="75"/>
      <c r="BQ76" s="75"/>
      <c r="BR76" s="75"/>
      <c r="BS76" s="75"/>
      <c r="BT76" s="75"/>
      <c r="BU76" s="75"/>
      <c r="BV76" s="75"/>
      <c r="BW76" s="75"/>
      <c r="BX76" s="75"/>
      <c r="BY76" s="75"/>
      <c r="BZ76" s="7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4"/>
      <c r="BM77" s="75"/>
      <c r="BN77" s="75"/>
      <c r="BO77" s="75"/>
      <c r="BP77" s="75"/>
      <c r="BQ77" s="75"/>
      <c r="BR77" s="75"/>
      <c r="BS77" s="75"/>
      <c r="BT77" s="75"/>
      <c r="BU77" s="75"/>
      <c r="BV77" s="75"/>
      <c r="BW77" s="75"/>
      <c r="BX77" s="75"/>
      <c r="BY77" s="75"/>
      <c r="BZ77" s="7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4"/>
      <c r="BM78" s="75"/>
      <c r="BN78" s="75"/>
      <c r="BO78" s="75"/>
      <c r="BP78" s="75"/>
      <c r="BQ78" s="75"/>
      <c r="BR78" s="75"/>
      <c r="BS78" s="75"/>
      <c r="BT78" s="75"/>
      <c r="BU78" s="75"/>
      <c r="BV78" s="75"/>
      <c r="BW78" s="75"/>
      <c r="BX78" s="75"/>
      <c r="BY78" s="75"/>
      <c r="BZ78" s="7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4"/>
      <c r="BM79" s="75"/>
      <c r="BN79" s="75"/>
      <c r="BO79" s="75"/>
      <c r="BP79" s="75"/>
      <c r="BQ79" s="75"/>
      <c r="BR79" s="75"/>
      <c r="BS79" s="75"/>
      <c r="BT79" s="75"/>
      <c r="BU79" s="75"/>
      <c r="BV79" s="75"/>
      <c r="BW79" s="75"/>
      <c r="BX79" s="75"/>
      <c r="BY79" s="75"/>
      <c r="BZ79" s="7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4"/>
      <c r="BM80" s="75"/>
      <c r="BN80" s="75"/>
      <c r="BO80" s="75"/>
      <c r="BP80" s="75"/>
      <c r="BQ80" s="75"/>
      <c r="BR80" s="75"/>
      <c r="BS80" s="75"/>
      <c r="BT80" s="75"/>
      <c r="BU80" s="75"/>
      <c r="BV80" s="75"/>
      <c r="BW80" s="75"/>
      <c r="BX80" s="75"/>
      <c r="BY80" s="75"/>
      <c r="BZ80" s="7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4"/>
      <c r="BM81" s="75"/>
      <c r="BN81" s="75"/>
      <c r="BO81" s="75"/>
      <c r="BP81" s="75"/>
      <c r="BQ81" s="75"/>
      <c r="BR81" s="75"/>
      <c r="BS81" s="75"/>
      <c r="BT81" s="75"/>
      <c r="BU81" s="75"/>
      <c r="BV81" s="75"/>
      <c r="BW81" s="75"/>
      <c r="BX81" s="75"/>
      <c r="BY81" s="75"/>
      <c r="BZ81" s="7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7"/>
      <c r="BM82" s="78"/>
      <c r="BN82" s="78"/>
      <c r="BO82" s="78"/>
      <c r="BP82" s="78"/>
      <c r="BQ82" s="78"/>
      <c r="BR82" s="78"/>
      <c r="BS82" s="78"/>
      <c r="BT82" s="78"/>
      <c r="BU82" s="78"/>
      <c r="BV82" s="78"/>
      <c r="BW82" s="78"/>
      <c r="BX82" s="78"/>
      <c r="BY82" s="78"/>
      <c r="BZ82" s="79"/>
    </row>
    <row r="83" spans="1:78" x14ac:dyDescent="0.15">
      <c r="C83" s="65" t="s">
        <v>30</v>
      </c>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c r="AV83" s="65"/>
      <c r="AW83" s="65"/>
      <c r="AX83" s="65"/>
      <c r="AY83" s="65"/>
      <c r="AZ83" s="65"/>
      <c r="BA83" s="65"/>
      <c r="BB83" s="65"/>
      <c r="BC83" s="65"/>
      <c r="BD83" s="65"/>
      <c r="BE83" s="65"/>
      <c r="BF83" s="65"/>
      <c r="BG83" s="65"/>
      <c r="BH83" s="65"/>
      <c r="BI83" s="65"/>
      <c r="BJ83" s="65"/>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【310.14】</v>
      </c>
      <c r="I86" s="12" t="str">
        <f>データ!CA6</f>
        <v>【57.71】</v>
      </c>
      <c r="J86" s="12" t="str">
        <f>データ!CL6</f>
        <v>【286.17】</v>
      </c>
      <c r="K86" s="12" t="str">
        <f>データ!CW6</f>
        <v>【56.80】</v>
      </c>
      <c r="L86" s="12" t="str">
        <f>データ!DH6</f>
        <v>【83.38】</v>
      </c>
      <c r="M86" s="12" t="s">
        <v>43</v>
      </c>
      <c r="N86" s="12" t="s">
        <v>43</v>
      </c>
      <c r="O86" s="12" t="str">
        <f>データ!EO6</f>
        <v>【-】</v>
      </c>
    </row>
  </sheetData>
  <sheetProtection algorithmName="SHA-512" hashValue="J/J4vsdIrRX9uKPSEY04cKOrhCqpB748mTqWFta0ufHpXr2nnzsSozlOc0qk9dmfdxyGaoS9VYMzAl6OK5F+xA==" saltValue="bMmjaOqN5sWw+JXwSwDKv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67" t="s">
        <v>53</v>
      </c>
      <c r="I3" s="68"/>
      <c r="J3" s="68"/>
      <c r="K3" s="68"/>
      <c r="L3" s="68"/>
      <c r="M3" s="68"/>
      <c r="N3" s="68"/>
      <c r="O3" s="68"/>
      <c r="P3" s="68"/>
      <c r="Q3" s="68"/>
      <c r="R3" s="68"/>
      <c r="S3" s="68"/>
      <c r="T3" s="68"/>
      <c r="U3" s="68"/>
      <c r="V3" s="68"/>
      <c r="W3" s="68"/>
      <c r="X3" s="69"/>
      <c r="Y3" s="73" t="s">
        <v>54</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55</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5" x14ac:dyDescent="0.15">
      <c r="A4" s="14" t="s">
        <v>56</v>
      </c>
      <c r="B4" s="16"/>
      <c r="C4" s="16"/>
      <c r="D4" s="16"/>
      <c r="E4" s="16"/>
      <c r="F4" s="16"/>
      <c r="G4" s="16"/>
      <c r="H4" s="70"/>
      <c r="I4" s="71"/>
      <c r="J4" s="71"/>
      <c r="K4" s="71"/>
      <c r="L4" s="71"/>
      <c r="M4" s="71"/>
      <c r="N4" s="71"/>
      <c r="O4" s="71"/>
      <c r="P4" s="71"/>
      <c r="Q4" s="71"/>
      <c r="R4" s="71"/>
      <c r="S4" s="71"/>
      <c r="T4" s="71"/>
      <c r="U4" s="71"/>
      <c r="V4" s="71"/>
      <c r="W4" s="71"/>
      <c r="X4" s="72"/>
      <c r="Y4" s="66" t="s">
        <v>57</v>
      </c>
      <c r="Z4" s="66"/>
      <c r="AA4" s="66"/>
      <c r="AB4" s="66"/>
      <c r="AC4" s="66"/>
      <c r="AD4" s="66"/>
      <c r="AE4" s="66"/>
      <c r="AF4" s="66"/>
      <c r="AG4" s="66"/>
      <c r="AH4" s="66"/>
      <c r="AI4" s="66"/>
      <c r="AJ4" s="66" t="s">
        <v>58</v>
      </c>
      <c r="AK4" s="66"/>
      <c r="AL4" s="66"/>
      <c r="AM4" s="66"/>
      <c r="AN4" s="66"/>
      <c r="AO4" s="66"/>
      <c r="AP4" s="66"/>
      <c r="AQ4" s="66"/>
      <c r="AR4" s="66"/>
      <c r="AS4" s="66"/>
      <c r="AT4" s="66"/>
      <c r="AU4" s="66" t="s">
        <v>59</v>
      </c>
      <c r="AV4" s="66"/>
      <c r="AW4" s="66"/>
      <c r="AX4" s="66"/>
      <c r="AY4" s="66"/>
      <c r="AZ4" s="66"/>
      <c r="BA4" s="66"/>
      <c r="BB4" s="66"/>
      <c r="BC4" s="66"/>
      <c r="BD4" s="66"/>
      <c r="BE4" s="66"/>
      <c r="BF4" s="66" t="s">
        <v>60</v>
      </c>
      <c r="BG4" s="66"/>
      <c r="BH4" s="66"/>
      <c r="BI4" s="66"/>
      <c r="BJ4" s="66"/>
      <c r="BK4" s="66"/>
      <c r="BL4" s="66"/>
      <c r="BM4" s="66"/>
      <c r="BN4" s="66"/>
      <c r="BO4" s="66"/>
      <c r="BP4" s="66"/>
      <c r="BQ4" s="66" t="s">
        <v>61</v>
      </c>
      <c r="BR4" s="66"/>
      <c r="BS4" s="66"/>
      <c r="BT4" s="66"/>
      <c r="BU4" s="66"/>
      <c r="BV4" s="66"/>
      <c r="BW4" s="66"/>
      <c r="BX4" s="66"/>
      <c r="BY4" s="66"/>
      <c r="BZ4" s="66"/>
      <c r="CA4" s="66"/>
      <c r="CB4" s="66" t="s">
        <v>62</v>
      </c>
      <c r="CC4" s="66"/>
      <c r="CD4" s="66"/>
      <c r="CE4" s="66"/>
      <c r="CF4" s="66"/>
      <c r="CG4" s="66"/>
      <c r="CH4" s="66"/>
      <c r="CI4" s="66"/>
      <c r="CJ4" s="66"/>
      <c r="CK4" s="66"/>
      <c r="CL4" s="66"/>
      <c r="CM4" s="66" t="s">
        <v>63</v>
      </c>
      <c r="CN4" s="66"/>
      <c r="CO4" s="66"/>
      <c r="CP4" s="66"/>
      <c r="CQ4" s="66"/>
      <c r="CR4" s="66"/>
      <c r="CS4" s="66"/>
      <c r="CT4" s="66"/>
      <c r="CU4" s="66"/>
      <c r="CV4" s="66"/>
      <c r="CW4" s="66"/>
      <c r="CX4" s="66" t="s">
        <v>64</v>
      </c>
      <c r="CY4" s="66"/>
      <c r="CZ4" s="66"/>
      <c r="DA4" s="66"/>
      <c r="DB4" s="66"/>
      <c r="DC4" s="66"/>
      <c r="DD4" s="66"/>
      <c r="DE4" s="66"/>
      <c r="DF4" s="66"/>
      <c r="DG4" s="66"/>
      <c r="DH4" s="66"/>
      <c r="DI4" s="66" t="s">
        <v>65</v>
      </c>
      <c r="DJ4" s="66"/>
      <c r="DK4" s="66"/>
      <c r="DL4" s="66"/>
      <c r="DM4" s="66"/>
      <c r="DN4" s="66"/>
      <c r="DO4" s="66"/>
      <c r="DP4" s="66"/>
      <c r="DQ4" s="66"/>
      <c r="DR4" s="66"/>
      <c r="DS4" s="66"/>
      <c r="DT4" s="66" t="s">
        <v>66</v>
      </c>
      <c r="DU4" s="66"/>
      <c r="DV4" s="66"/>
      <c r="DW4" s="66"/>
      <c r="DX4" s="66"/>
      <c r="DY4" s="66"/>
      <c r="DZ4" s="66"/>
      <c r="EA4" s="66"/>
      <c r="EB4" s="66"/>
      <c r="EC4" s="66"/>
      <c r="ED4" s="66"/>
      <c r="EE4" s="66" t="s">
        <v>67</v>
      </c>
      <c r="EF4" s="66"/>
      <c r="EG4" s="66"/>
      <c r="EH4" s="66"/>
      <c r="EI4" s="66"/>
      <c r="EJ4" s="66"/>
      <c r="EK4" s="66"/>
      <c r="EL4" s="66"/>
      <c r="EM4" s="66"/>
      <c r="EN4" s="66"/>
      <c r="EO4" s="66"/>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2021</v>
      </c>
      <c r="C6" s="19">
        <f t="shared" ref="C6:X6" si="3">C7</f>
        <v>52027</v>
      </c>
      <c r="D6" s="19">
        <f t="shared" si="3"/>
        <v>47</v>
      </c>
      <c r="E6" s="19">
        <f t="shared" si="3"/>
        <v>18</v>
      </c>
      <c r="F6" s="19">
        <f t="shared" si="3"/>
        <v>0</v>
      </c>
      <c r="G6" s="19">
        <f t="shared" si="3"/>
        <v>0</v>
      </c>
      <c r="H6" s="19" t="str">
        <f t="shared" si="3"/>
        <v>秋田県　能代市</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7.22</v>
      </c>
      <c r="Q6" s="20">
        <f t="shared" si="3"/>
        <v>100</v>
      </c>
      <c r="R6" s="20">
        <f t="shared" si="3"/>
        <v>2860</v>
      </c>
      <c r="S6" s="20">
        <f t="shared" si="3"/>
        <v>50397</v>
      </c>
      <c r="T6" s="20">
        <f t="shared" si="3"/>
        <v>426.95</v>
      </c>
      <c r="U6" s="20">
        <f t="shared" si="3"/>
        <v>118.04</v>
      </c>
      <c r="V6" s="20">
        <f t="shared" si="3"/>
        <v>3611</v>
      </c>
      <c r="W6" s="20">
        <f t="shared" si="3"/>
        <v>409.17</v>
      </c>
      <c r="X6" s="20">
        <f t="shared" si="3"/>
        <v>8.83</v>
      </c>
      <c r="Y6" s="21">
        <f>IF(Y7="",NA(),Y7)</f>
        <v>101.68</v>
      </c>
      <c r="Z6" s="21">
        <f t="shared" ref="Z6:AH6" si="4">IF(Z7="",NA(),Z7)</f>
        <v>101.58</v>
      </c>
      <c r="AA6" s="21">
        <f t="shared" si="4"/>
        <v>100.74</v>
      </c>
      <c r="AB6" s="21">
        <f t="shared" si="4"/>
        <v>97.21</v>
      </c>
      <c r="AC6" s="21">
        <f t="shared" si="4"/>
        <v>94.06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244.85</v>
      </c>
      <c r="BL6" s="21">
        <f t="shared" si="7"/>
        <v>296.89</v>
      </c>
      <c r="BM6" s="21">
        <f t="shared" si="7"/>
        <v>270.57</v>
      </c>
      <c r="BN6" s="21">
        <f t="shared" si="7"/>
        <v>294.27</v>
      </c>
      <c r="BO6" s="21">
        <f t="shared" si="7"/>
        <v>294.08999999999997</v>
      </c>
      <c r="BP6" s="20" t="str">
        <f>IF(BP7="","",IF(BP7="-","【-】","【"&amp;SUBSTITUTE(TEXT(BP7,"#,##0.00"),"-","△")&amp;"】"))</f>
        <v>【310.14】</v>
      </c>
      <c r="BQ6" s="21">
        <f>IF(BQ7="",NA(),BQ7)</f>
        <v>97.66</v>
      </c>
      <c r="BR6" s="21">
        <f t="shared" ref="BR6:BZ6" si="8">IF(BR7="",NA(),BR7)</f>
        <v>95.57</v>
      </c>
      <c r="BS6" s="21">
        <f t="shared" si="8"/>
        <v>95.46</v>
      </c>
      <c r="BT6" s="21">
        <f t="shared" si="8"/>
        <v>85.3</v>
      </c>
      <c r="BU6" s="21">
        <f t="shared" si="8"/>
        <v>84.19</v>
      </c>
      <c r="BV6" s="21">
        <f t="shared" si="8"/>
        <v>64.78</v>
      </c>
      <c r="BW6" s="21">
        <f t="shared" si="8"/>
        <v>63.06</v>
      </c>
      <c r="BX6" s="21">
        <f t="shared" si="8"/>
        <v>62.5</v>
      </c>
      <c r="BY6" s="21">
        <f t="shared" si="8"/>
        <v>60.59</v>
      </c>
      <c r="BZ6" s="21">
        <f t="shared" si="8"/>
        <v>60</v>
      </c>
      <c r="CA6" s="20" t="str">
        <f>IF(CA7="","",IF(CA7="-","【-】","【"&amp;SUBSTITUTE(TEXT(CA7,"#,##0.00"),"-","△")&amp;"】"))</f>
        <v>【57.71】</v>
      </c>
      <c r="CB6" s="21">
        <f>IF(CB7="",NA(),CB7)</f>
        <v>220.16</v>
      </c>
      <c r="CC6" s="21">
        <f t="shared" ref="CC6:CK6" si="9">IF(CC7="",NA(),CC7)</f>
        <v>231.01</v>
      </c>
      <c r="CD6" s="21">
        <f t="shared" si="9"/>
        <v>225.67</v>
      </c>
      <c r="CE6" s="21">
        <f t="shared" si="9"/>
        <v>389.9</v>
      </c>
      <c r="CF6" s="21">
        <f t="shared" si="9"/>
        <v>406.98</v>
      </c>
      <c r="CG6" s="21">
        <f t="shared" si="9"/>
        <v>250.21</v>
      </c>
      <c r="CH6" s="21">
        <f t="shared" si="9"/>
        <v>264.77</v>
      </c>
      <c r="CI6" s="21">
        <f t="shared" si="9"/>
        <v>269.33</v>
      </c>
      <c r="CJ6" s="21">
        <f t="shared" si="9"/>
        <v>280.23</v>
      </c>
      <c r="CK6" s="21">
        <f t="shared" si="9"/>
        <v>282.70999999999998</v>
      </c>
      <c r="CL6" s="20" t="str">
        <f>IF(CL7="","",IF(CL7="-","【-】","【"&amp;SUBSTITUTE(TEXT(CL7,"#,##0.00"),"-","△")&amp;"】"))</f>
        <v>【286.17】</v>
      </c>
      <c r="CM6" s="21">
        <f>IF(CM7="",NA(),CM7)</f>
        <v>46.21</v>
      </c>
      <c r="CN6" s="21">
        <f t="shared" ref="CN6:CV6" si="10">IF(CN7="",NA(),CN7)</f>
        <v>43.44</v>
      </c>
      <c r="CO6" s="21">
        <f t="shared" si="10"/>
        <v>44.39</v>
      </c>
      <c r="CP6" s="21">
        <f t="shared" si="10"/>
        <v>33.39</v>
      </c>
      <c r="CQ6" s="21">
        <f t="shared" si="10"/>
        <v>32.26</v>
      </c>
      <c r="CR6" s="21">
        <f t="shared" si="10"/>
        <v>61.79</v>
      </c>
      <c r="CS6" s="21">
        <f t="shared" si="10"/>
        <v>59.94</v>
      </c>
      <c r="CT6" s="21">
        <f t="shared" si="10"/>
        <v>59.64</v>
      </c>
      <c r="CU6" s="21">
        <f t="shared" si="10"/>
        <v>58.19</v>
      </c>
      <c r="CV6" s="21">
        <f t="shared" si="10"/>
        <v>56.52</v>
      </c>
      <c r="CW6" s="20" t="str">
        <f>IF(CW7="","",IF(CW7="-","【-】","【"&amp;SUBSTITUTE(TEXT(CW7,"#,##0.00"),"-","△")&amp;"】"))</f>
        <v>【56.80】</v>
      </c>
      <c r="CX6" s="21">
        <f>IF(CX7="",NA(),CX7)</f>
        <v>98.89</v>
      </c>
      <c r="CY6" s="21">
        <f t="shared" ref="CY6:DG6" si="11">IF(CY7="",NA(),CY7)</f>
        <v>98.84</v>
      </c>
      <c r="CZ6" s="21">
        <f t="shared" si="11"/>
        <v>100</v>
      </c>
      <c r="DA6" s="21">
        <f t="shared" si="11"/>
        <v>100</v>
      </c>
      <c r="DB6" s="21">
        <f t="shared" si="11"/>
        <v>100</v>
      </c>
      <c r="DC6" s="21">
        <f t="shared" si="11"/>
        <v>92.44</v>
      </c>
      <c r="DD6" s="21">
        <f t="shared" si="11"/>
        <v>89.66</v>
      </c>
      <c r="DE6" s="21">
        <f t="shared" si="11"/>
        <v>90.63</v>
      </c>
      <c r="DF6" s="21">
        <f t="shared" si="11"/>
        <v>87.8</v>
      </c>
      <c r="DG6" s="21">
        <f t="shared" si="11"/>
        <v>88.43</v>
      </c>
      <c r="DH6" s="20" t="str">
        <f>IF(DH7="","",IF(DH7="-","【-】","【"&amp;SUBSTITUTE(TEXT(DH7,"#,##0.00"),"-","△")&amp;"】"))</f>
        <v>【83.38】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2021</v>
      </c>
      <c r="C7" s="23">
        <v>52027</v>
      </c>
      <c r="D7" s="23">
        <v>47</v>
      </c>
      <c r="E7" s="23">
        <v>18</v>
      </c>
      <c r="F7" s="23">
        <v>0</v>
      </c>
      <c r="G7" s="23">
        <v>0</v>
      </c>
      <c r="H7" s="23" t="s">
        <v>97</v>
      </c>
      <c r="I7" s="23" t="s">
        <v>98</v>
      </c>
      <c r="J7" s="23" t="s">
        <v>99</v>
      </c>
      <c r="K7" s="23" t="s">
        <v>100</v>
      </c>
      <c r="L7" s="23" t="s">
        <v>101</v>
      </c>
      <c r="M7" s="23" t="s">
        <v>102</v>
      </c>
      <c r="N7" s="24" t="s">
        <v>103</v>
      </c>
      <c r="O7" s="24" t="s">
        <v>104</v>
      </c>
      <c r="P7" s="24">
        <v>7.22</v>
      </c>
      <c r="Q7" s="24">
        <v>100</v>
      </c>
      <c r="R7" s="24">
        <v>2860</v>
      </c>
      <c r="S7" s="24">
        <v>50397</v>
      </c>
      <c r="T7" s="24">
        <v>426.95</v>
      </c>
      <c r="U7" s="24">
        <v>118.04</v>
      </c>
      <c r="V7" s="24">
        <v>3611</v>
      </c>
      <c r="W7" s="24">
        <v>409.17</v>
      </c>
      <c r="X7" s="24">
        <v>8.83</v>
      </c>
      <c r="Y7" s="24">
        <v>101.68</v>
      </c>
      <c r="Z7" s="24">
        <v>101.58</v>
      </c>
      <c r="AA7" s="24">
        <v>100.74</v>
      </c>
      <c r="AB7" s="24">
        <v>97.21</v>
      </c>
      <c r="AC7" s="24">
        <v>94.06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244.85</v>
      </c>
      <c r="BL7" s="24">
        <v>296.89</v>
      </c>
      <c r="BM7" s="24">
        <v>270.57</v>
      </c>
      <c r="BN7" s="24">
        <v>294.27</v>
      </c>
      <c r="BO7" s="24">
        <v>294.08999999999997</v>
      </c>
      <c r="BP7" s="24">
        <v>310.14</v>
      </c>
      <c r="BQ7" s="24">
        <v>97.66</v>
      </c>
      <c r="BR7" s="24">
        <v>95.57</v>
      </c>
      <c r="BS7" s="24">
        <v>95.46</v>
      </c>
      <c r="BT7" s="24">
        <v>85.3</v>
      </c>
      <c r="BU7" s="24">
        <v>84.19</v>
      </c>
      <c r="BV7" s="24">
        <v>64.78</v>
      </c>
      <c r="BW7" s="24">
        <v>63.06</v>
      </c>
      <c r="BX7" s="24">
        <v>62.5</v>
      </c>
      <c r="BY7" s="24">
        <v>60.59</v>
      </c>
      <c r="BZ7" s="24">
        <v>60</v>
      </c>
      <c r="CA7" s="24">
        <v>57.71</v>
      </c>
      <c r="CB7" s="24">
        <v>220.16</v>
      </c>
      <c r="CC7" s="24">
        <v>231.01</v>
      </c>
      <c r="CD7" s="24">
        <v>225.67</v>
      </c>
      <c r="CE7" s="24">
        <v>389.9</v>
      </c>
      <c r="CF7" s="24">
        <v>406.98</v>
      </c>
      <c r="CG7" s="24">
        <v>250.21</v>
      </c>
      <c r="CH7" s="24">
        <v>264.77</v>
      </c>
      <c r="CI7" s="24">
        <v>269.33</v>
      </c>
      <c r="CJ7" s="24">
        <v>280.23</v>
      </c>
      <c r="CK7" s="24">
        <v>282.70999999999998</v>
      </c>
      <c r="CL7" s="24">
        <v>286.17</v>
      </c>
      <c r="CM7" s="24">
        <v>46.21</v>
      </c>
      <c r="CN7" s="24">
        <v>43.44</v>
      </c>
      <c r="CO7" s="24">
        <v>44.39</v>
      </c>
      <c r="CP7" s="24">
        <v>33.39</v>
      </c>
      <c r="CQ7" s="24">
        <v>32.26</v>
      </c>
      <c r="CR7" s="24">
        <v>61.79</v>
      </c>
      <c r="CS7" s="24">
        <v>59.94</v>
      </c>
      <c r="CT7" s="24">
        <v>59.64</v>
      </c>
      <c r="CU7" s="24">
        <v>58.19</v>
      </c>
      <c r="CV7" s="24">
        <v>56.52</v>
      </c>
      <c r="CW7" s="24">
        <v>56.8</v>
      </c>
      <c r="CX7" s="24">
        <v>98.89</v>
      </c>
      <c r="CY7" s="24">
        <v>98.84</v>
      </c>
      <c r="CZ7" s="24">
        <v>100</v>
      </c>
      <c r="DA7" s="24">
        <v>100</v>
      </c>
      <c r="DB7" s="24">
        <v>100</v>
      </c>
      <c r="DC7" s="24">
        <v>92.44</v>
      </c>
      <c r="DD7" s="24">
        <v>89.66</v>
      </c>
      <c r="DE7" s="24">
        <v>90.63</v>
      </c>
      <c r="DF7" s="24">
        <v>87.8</v>
      </c>
      <c r="DG7" s="24">
        <v>88.43</v>
      </c>
      <c r="DH7" s="24">
        <v>83.38</v>
      </c>
      <c r="DI7" s="24"/>
      <c r="DJ7" s="24"/>
      <c r="DK7" s="24"/>
      <c r="DL7" s="24"/>
      <c r="DM7" s="24"/>
      <c r="DN7" s="24"/>
      <c r="DO7" s="24"/>
      <c r="DP7" s="24"/>
      <c r="DQ7" s="24"/>
      <c r="DR7" s="24"/>
      <c r="DS7" s="24"/>
      <c r="DT7" s="24"/>
      <c r="DU7" s="24"/>
      <c r="DV7" s="24"/>
      <c r="DW7" s="24"/>
      <c r="DX7" s="24"/>
      <c r="DY7" s="24"/>
      <c r="DZ7" s="24"/>
      <c r="EA7" s="24"/>
      <c r="EB7" s="24"/>
      <c r="EC7" s="24"/>
      <c r="ED7" s="24"/>
      <c r="EE7" s="24" t="s">
        <v>103</v>
      </c>
      <c r="EF7" s="24" t="s">
        <v>103</v>
      </c>
      <c r="EG7" s="24" t="s">
        <v>103</v>
      </c>
      <c r="EH7" s="24" t="s">
        <v>103</v>
      </c>
      <c r="EI7" s="24" t="s">
        <v>103</v>
      </c>
      <c r="EJ7" s="24" t="s">
        <v>103</v>
      </c>
      <c r="EK7" s="24" t="s">
        <v>103</v>
      </c>
      <c r="EL7" s="24" t="s">
        <v>103</v>
      </c>
      <c r="EM7" s="24" t="s">
        <v>103</v>
      </c>
      <c r="EN7" s="24" t="s">
        <v>103</v>
      </c>
      <c r="EO7" s="24" t="s">
        <v>103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112</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永井 利佳</cp:lastModifiedBy>
  <cp:lastPrinted>2023-01-11T06:44:22Z</cp:lastPrinted>
  <dcterms:created xsi:type="dcterms:W3CDTF">2022-12-01T02:06:10Z</dcterms:created>
  <dcterms:modified xsi:type="dcterms:W3CDTF">2023-01-11T06:44:22Z</dcterms:modified>
  <cp:category/>
</cp:coreProperties>
</file>