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mc:Choice Requires="x15">
      <x15ac:absPath xmlns:x15ac="http://schemas.microsoft.com/office/spreadsheetml/2010/11/ac" url="\\10.31.24.81\企業管理課\02_水道事業\90_庶務\03_国からの依頼\R7\20250115　公営企業に係る経営比較分析表（令和6年度決算）の分析等について（依頼）\02回答（財政課へ）\"/>
    </mc:Choice>
  </mc:AlternateContent>
  <xr:revisionPtr revIDLastSave="0" documentId="13_ncr:1_{2C3A0DB3-1817-4C83-BEB8-3BDA43EB236B}" xr6:coauthVersionLast="47" xr6:coauthVersionMax="47" xr10:uidLastSave="{00000000-0000-0000-0000-000000000000}"/>
  <workbookProtection workbookAlgorithmName="SHA-512" workbookHashValue="cKmXIfhYLWBxtmGmnCi0Eqie4jBSj2/9wgrIa5Sg3YrZLrDAYzdk1h4e9GuzsuT0fk9iR/jh4S0Vxi6kVDhwWA==" workbookSaltValue="nasxjj1sdg78p/hfaitBX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<sst xmlns="http://schemas.openxmlformats.org/spreadsheetml/2006/main" count="228" uniqueCount="113">
  <si>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</si>
  <si>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</si>
  <si>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</si>
  <si>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</si>
  <si>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</si>
  <si>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</si>
  <si>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</si>
  <si>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</si>
  <si>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</si>
  <si>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</si>
  <si>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</si>
  <si>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</si>
  <si>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</si>
  <si>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</si>
  <si>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</si>
  <si>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</si>
  <si>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</si>
  <si>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</si>
  <si>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</si>
  <si>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</si>
  <si>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</si>
  <si>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</si>
  <si>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</si>
  <si>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</si>
  <si>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</si>
  <si>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</si>
  <si>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</si>
  <si>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</si>
  <si>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</si>
  <si>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</si>
  <si>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</si>
  <si>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</si>
  <si>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</si>
  <si>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</si>
  <si>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</si>
  <si>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</si>
  <si>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</si>
  <si>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</si>
  <si>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</si>
  <si>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</si>
  <si>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</si>
  <si>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</si>
  <si>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</si>
  <si>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</si>
  <si>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</si>
  <si>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</si>
  <si>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</si>
  <si>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</si>
  <si>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</si>
  <si>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</si>
  <si>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</si>
  <si>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</si>
  <si>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</si>
  <si>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</si>
  <si>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</si>
  <si>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</si>
  <si>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</si>
  <si>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</si>
  <si>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</si>
  <si>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</si>
  <si>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</si>
  <si>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</si>
  <si>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</si>
  <si>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</si>
  <si>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</si>
  <si>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</si>
  <si>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</si>
  <si>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</si>
  <si>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</si>
  <si>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</si>
  <si>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</si>
  <si>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</si>
  <si>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</si>
  <si>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</si>
  <si>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</si>
  <si>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</si>
  <si>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</si>
  <si>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</si>
  <si>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</si>
  <si>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</si>
  <si>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</si>
  <si>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</si>
  <si>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</si>
  <si>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</si>
  <si>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</si>
  <si>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</si>
  <si>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</si>
  <si>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</si>
  <si>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</si>
  <si>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</si>
  <si>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</si>
  <si>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</si>
  <si>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</si>
  <si>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能代市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</si>
  <si>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</si>
  <si>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</si>
  <si>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</si>
  <si>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</si>
  <si>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</si>
  <si>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</si>
  <si>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</si>
  <si>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</si>
  <si>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</si>
  <si>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</si>
  <si>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</si>
  <si>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</si>
  <si>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</si>
  <si>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</si>
  <si>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</si>
  <si>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</si>
  <si>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法定耐用年数を越えた管路が増えていくことから、計画的かつ効率的に管路の更新事業を進めていく。
　あわせて地下漏水量を抑えるための対策として令和２年度から漏水調査を実施している。</t>
    <phoneticPr fontId="4"/>
  </si>
  <si>
    <t>　今後の経営見通しでは、給水収益の減少や費用の増加に伴い、純利益は減少していくものと考えている。
　施設整備では老朽管路の更新等を実施しており、今後も引き続き事業費の平準化を図りながら経営状態を考慮した事業規模を検討していく。
　</t>
    <phoneticPr fontId="4"/>
  </si>
  <si>
    <t>　①経常収支比率、⑤料金回収率がともに100％以上を維持しており②累積欠損金もないことから、事業経営は安定していると言えるが、③流動比率が類似団体平均より低いことから分かるように短期債務に対する現金預金や未収金といった流動資産が少ない状況となっているため、大規模な漏水事故や自然災害による被害対応が生じた場合、建設改良事業や拡張事業などへの影響が懸念される。そのため、より効率的な事業運営と財源確保の必要があると考えている。
　④企業債残高対給水収益比率については、類似団体平均より上回っているが浄水場整備等の大規模建設改良事業が終了していることから企業債残高は今後、減少していく見込みである。
　⑥給水原価については、維持管理費の増加により上昇傾向にある。また⑦施設利用率は、使用水量の減少に伴う配水量の減少により類似団体平均値を下回っている。施設規模については、今後の拡張事業に係る配水量や災害時等の水需要も考慮する必要はあるが、今後も人口減による給水収益の減少が見込まれるため的確な水需要の把握、適正な施設規模の検討をしていく必要があると考えている。
　⑧有収率については、類似団体平均値より低い水準で推移しており、引き続き漏水調査を行いながら、計画的な更新、修繕を続けて行く必要があると考えている。
　</t>
    <rPh sb="10" eb="12">
      <t>リョウキン</t>
    </rPh>
    <rPh sb="12" eb="15">
      <t>カイシュウリツ</t>
    </rPh>
    <rPh sb="33" eb="38">
      <t>ルイセキケッソンキン</t>
    </rPh>
    <rPh sb="46" eb="48">
      <t>ジギョウ</t>
    </rPh>
    <rPh sb="48" eb="50">
      <t>ケイエイ</t>
    </rPh>
    <rPh sb="51" eb="53">
      <t>アンテイ</t>
    </rPh>
    <rPh sb="58" eb="59">
      <t>イ</t>
    </rPh>
    <rPh sb="69" eb="73">
      <t>ルイジダンタイ</t>
    </rPh>
    <rPh sb="73" eb="75">
      <t>ヘイキン</t>
    </rPh>
    <rPh sb="77" eb="78">
      <t>ヒク</t>
    </rPh>
    <rPh sb="83" eb="84">
      <t>ワ</t>
    </rPh>
    <rPh sb="102" eb="105">
      <t>ミシュウキン</t>
    </rPh>
    <rPh sb="109" eb="113">
      <t>リュウドウシサン</t>
    </rPh>
    <rPh sb="117" eb="119">
      <t>ジョウキョウ</t>
    </rPh>
    <rPh sb="128" eb="129">
      <t>ダイ</t>
    </rPh>
    <rPh sb="137" eb="139">
      <t>シゼン</t>
    </rPh>
    <rPh sb="144" eb="148">
      <t>ヒガイタイオウ</t>
    </rPh>
    <rPh sb="149" eb="150">
      <t>ショウ</t>
    </rPh>
    <rPh sb="152" eb="154">
      <t>バアイ</t>
    </rPh>
    <rPh sb="170" eb="172">
      <t>エイキョウ</t>
    </rPh>
    <rPh sb="173" eb="175">
      <t>ケネン</t>
    </rPh>
    <rPh sb="186" eb="189">
      <t>コウリツテキ</t>
    </rPh>
    <rPh sb="190" eb="194">
      <t>ジギョウウンエイ</t>
    </rPh>
    <rPh sb="195" eb="197">
      <t>ザイゲン</t>
    </rPh>
    <rPh sb="197" eb="199">
      <t>カクホ</t>
    </rPh>
    <rPh sb="200" eb="202">
      <t>ヒツヨウ</t>
    </rPh>
    <rPh sb="206" eb="207">
      <t>カンガ</t>
    </rPh>
    <rPh sb="241" eb="243">
      <t>ウワマワ</t>
    </rPh>
    <rPh sb="290" eb="292">
      <t>ミコ</t>
    </rPh>
    <rPh sb="321" eb="325">
      <t>ジョウショウケイコウ</t>
    </rPh>
    <rPh sb="339" eb="343">
      <t>シヨウスイリョウ</t>
    </rPh>
    <rPh sb="344" eb="346">
      <t>ゲンショウ</t>
    </rPh>
    <rPh sb="373" eb="375">
      <t>シセツ</t>
    </rPh>
    <rPh sb="375" eb="377">
      <t>キボ</t>
    </rPh>
    <rPh sb="410" eb="412">
      <t>ヒツヨウ</t>
    </rPh>
    <rPh sb="441" eb="443">
      <t>テキカク</t>
    </rPh>
    <rPh sb="444" eb="447">
      <t>ミズジュヨウ</t>
    </rPh>
    <rPh sb="448" eb="450">
      <t>ハアク</t>
    </rPh>
    <rPh sb="459" eb="46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</si>
</sst>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0.28999999999999998</c:v>
                </c:pt>
                <c:pt idx="2">
                  <c:v>0.21</c:v>
                </c:pt>
                <c:pt idx="3">
                  <c:v>0.26</c:v>
                </c:pt>
                <c:pt idx="4">
                  <c:v>0.05</c:v>
                </c:pt>
              </c:numCache>
            </c:numRef>
          </c:val>
          <c:extLst>
            <c:ext xmlns:c16="http://schemas.microsoft.com/office/drawing/2014/chart" uri="{C3380CC4-5D6E-409C-BE32-E72D297353CC}">
              <c16:uniqueId val="{00000000-5958-40DD-B7EE-DACAF529F7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958-40DD-B7EE-DACAF529F7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54.84</c:v>
                </c:pt>
                <c:pt idx="1">
                  <c:v>54.3</c:v>
                </c:pt>
                <c:pt idx="2">
                  <c:v>53.53</c:v>
                </c:pt>
                <c:pt idx="3">
                  <c:v>52.71</c:v>
                </c:pt>
                <c:pt idx="4">
                  <c:v>51.96</c:v>
                </c:pt>
              </c:numCache>
            </c:numRef>
          </c:val>
          <c:extLst>
            <c:ext xmlns:c16="http://schemas.microsoft.com/office/drawing/2014/chart" uri="{C3380CC4-5D6E-409C-BE32-E72D297353CC}">
              <c16:uniqueId val="{00000000-A619-42BF-866D-A10424042C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619-42BF-866D-A10424042C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79.010000000000005</c:v>
                </c:pt>
                <c:pt idx="1">
                  <c:v>79.14</c:v>
                </c:pt>
                <c:pt idx="2">
                  <c:v>78.930000000000007</c:v>
                </c:pt>
                <c:pt idx="3">
                  <c:v>78.83</c:v>
                </c:pt>
                <c:pt idx="4">
                  <c:v>79.89</c:v>
                </c:pt>
              </c:numCache>
            </c:numRef>
          </c:val>
          <c:extLst>
            <c:ext xmlns:c16="http://schemas.microsoft.com/office/drawing/2014/chart" uri="{C3380CC4-5D6E-409C-BE32-E72D297353CC}">
              <c16:uniqueId val="{00000000-F233-4647-941F-96B5F6BE47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233-4647-941F-96B5F6BE47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117.22</c:v>
                </c:pt>
                <c:pt idx="1">
                  <c:v>116.2</c:v>
                </c:pt>
                <c:pt idx="2">
                  <c:v>111.45</c:v>
                </c:pt>
                <c:pt idx="3">
                  <c:v>110</c:v>
                </c:pt>
                <c:pt idx="4">
                  <c:v>109.55</c:v>
                </c:pt>
              </c:numCache>
            </c:numRef>
          </c:val>
          <c:extLst>
            <c:ext xmlns:c16="http://schemas.microsoft.com/office/drawing/2014/chart" uri="{C3380CC4-5D6E-409C-BE32-E72D297353CC}">
              <c16:uniqueId val="{00000000-58C9-4F7C-8F2C-2485A73147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8C9-4F7C-8F2C-2485A73147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48.07</c:v>
                </c:pt>
                <c:pt idx="1">
                  <c:v>44.38</c:v>
                </c:pt>
                <c:pt idx="2">
                  <c:v>46.14</c:v>
                </c:pt>
                <c:pt idx="3">
                  <c:v>47.45</c:v>
                </c:pt>
                <c:pt idx="4">
                  <c:v>49.33</c:v>
                </c:pt>
              </c:numCache>
            </c:numRef>
          </c:val>
          <c:extLst>
            <c:ext xmlns:c16="http://schemas.microsoft.com/office/drawing/2014/chart" uri="{C3380CC4-5D6E-409C-BE32-E72D297353CC}">
              <c16:uniqueId val="{00000000-0380-4CDA-A8DE-991FF23F18A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380-4CDA-A8DE-991FF23F18A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19.23</c:v>
                </c:pt>
                <c:pt idx="1">
                  <c:v>18.100000000000001</c:v>
                </c:pt>
                <c:pt idx="2">
                  <c:v>17.899999999999999</c:v>
                </c:pt>
                <c:pt idx="3">
                  <c:v>17.920000000000002</c:v>
                </c:pt>
                <c:pt idx="4">
                  <c:v>25.85</c:v>
                </c:pt>
              </c:numCache>
            </c:numRef>
          </c:val>
          <c:extLst>
            <c:ext xmlns:c16="http://schemas.microsoft.com/office/drawing/2014/chart" uri="{C3380CC4-5D6E-409C-BE32-E72D297353CC}">
              <c16:uniqueId val="{00000000-D28B-44F7-AB80-FEB737088F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28B-44F7-AB80-FEB737088F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9B-440E-9971-579B462FE6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09B-440E-9971-579B462FE6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140.79</c:v>
                </c:pt>
                <c:pt idx="1">
                  <c:v>121.27</c:v>
                </c:pt>
                <c:pt idx="2">
                  <c:v>116.22</c:v>
                </c:pt>
                <c:pt idx="3">
                  <c:v>118.06</c:v>
                </c:pt>
                <c:pt idx="4">
                  <c:v>119.71</c:v>
                </c:pt>
              </c:numCache>
            </c:numRef>
          </c:val>
          <c:extLst>
            <c:ext xmlns:c16="http://schemas.microsoft.com/office/drawing/2014/chart" uri="{C3380CC4-5D6E-409C-BE32-E72D297353CC}">
              <c16:uniqueId val="{00000000-B4CD-4213-AF53-1D5552A09D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4CD-4213-AF53-1D5552A09D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606.04999999999995</c:v>
                </c:pt>
                <c:pt idx="1">
                  <c:v>678.27</c:v>
                </c:pt>
                <c:pt idx="2">
                  <c:v>641.32000000000005</c:v>
                </c:pt>
                <c:pt idx="3">
                  <c:v>614.91</c:v>
                </c:pt>
                <c:pt idx="4">
                  <c:v>570.12</c:v>
                </c:pt>
              </c:numCache>
            </c:numRef>
          </c:val>
          <c:extLst>
            <c:ext xmlns:c16="http://schemas.microsoft.com/office/drawing/2014/chart" uri="{C3380CC4-5D6E-409C-BE32-E72D297353CC}">
              <c16:uniqueId val="{00000000-A6EC-4F44-BCD3-7B6171ACA33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6EC-4F44-BCD3-7B6171ACA33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112.78</c:v>
                </c:pt>
                <c:pt idx="1">
                  <c:v>114.32</c:v>
                </c:pt>
                <c:pt idx="2">
                  <c:v>108.62</c:v>
                </c:pt>
                <c:pt idx="3">
                  <c:v>106.34</c:v>
                </c:pt>
                <c:pt idx="4">
                  <c:v>105.67</c:v>
                </c:pt>
              </c:numCache>
            </c:numRef>
          </c:val>
          <c:extLst>
            <c:ext xmlns:c16="http://schemas.microsoft.com/office/drawing/2014/chart" uri="{C3380CC4-5D6E-409C-BE32-E72D297353CC}">
              <c16:uniqueId val="{00000000-478F-467B-80C6-7F11655615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78F-467B-80C6-7F11655615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181.37</c:v>
                </c:pt>
                <c:pt idx="1">
                  <c:v>179.38</c:v>
                </c:pt>
                <c:pt idx="2">
                  <c:v>189.7</c:v>
                </c:pt>
                <c:pt idx="3">
                  <c:v>194.29</c:v>
                </c:pt>
                <c:pt idx="4">
                  <c:v>195.65</c:v>
                </c:pt>
              </c:numCache>
            </c:numRef>
          </c:val>
          <c:extLst>
            <c:ext xmlns:c16="http://schemas.microsoft.com/office/drawing/2014/chart" uri="{C3380CC4-5D6E-409C-BE32-E72D297353CC}">
              <c16:uniqueId val="{00000000-3E03-4BE8-8E41-4FDAA6AA3E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3E03-4BE8-8E41-4FDAA6AA3E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秋田県　能代市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47247</v>
      </c>
      <c r="AM8" s="44"/>
      <c r="AN8" s="44"/>
      <c r="AO8" s="44"/>
      <c r="AP8" s="44"/>
      <c r="AQ8" s="44"/>
      <c r="AR8" s="44"/>
      <c r="AS8" s="44"/>
      <c r="AT8" s="45">
        <f>データ!$S$6</f>
        <v>426.95</v>
      </c>
      <c r="AU8" s="46"/>
      <c r="AV8" s="46"/>
      <c r="AW8" s="46"/>
      <c r="AX8" s="46"/>
      <c r="AY8" s="46"/>
      <c r="AZ8" s="46"/>
      <c r="BA8" s="46"/>
      <c r="BB8" s="47">
        <f>データ!$T$6</f>
        <v>110.66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61.32</v>
      </c>
      <c r="J10" s="46"/>
      <c r="K10" s="46"/>
      <c r="L10" s="46"/>
      <c r="M10" s="46"/>
      <c r="N10" s="46"/>
      <c r="O10" s="80"/>
      <c r="P10" s="47">
        <f>データ!$P$6</f>
        <v>85.05</v>
      </c>
      <c r="Q10" s="47"/>
      <c r="R10" s="47"/>
      <c r="S10" s="47"/>
      <c r="T10" s="47"/>
      <c r="U10" s="47"/>
      <c r="V10" s="47"/>
      <c r="W10" s="44">
        <f>データ!$Q$6</f>
        <v>3685</v>
      </c>
      <c r="X10" s="44"/>
      <c r="Y10" s="44"/>
      <c r="Z10" s="44"/>
      <c r="AA10" s="44"/>
      <c r="AB10" s="44"/>
      <c r="AC10" s="44"/>
      <c r="AD10" s="2"/>
      <c r="AE10" s="2"/>
      <c r="AF10" s="2"/>
      <c r="AG10" s="2"/>
      <c r="AH10" s="2"/>
      <c r="AI10" s="2"/>
      <c r="AJ10" s="2"/>
      <c r="AK10" s="2"/>
      <c r="AL10" s="44">
        <f>データ!$U$6</f>
        <v>39829</v>
      </c>
      <c r="AM10" s="44"/>
      <c r="AN10" s="44"/>
      <c r="AO10" s="44"/>
      <c r="AP10" s="44"/>
      <c r="AQ10" s="44"/>
      <c r="AR10" s="44"/>
      <c r="AS10" s="44"/>
      <c r="AT10" s="45">
        <f>データ!$V$6</f>
        <v>123.81</v>
      </c>
      <c r="AU10" s="46"/>
      <c r="AV10" s="46"/>
      <c r="AW10" s="46"/>
      <c r="AX10" s="46"/>
      <c r="AY10" s="46"/>
      <c r="AZ10" s="46"/>
      <c r="BA10" s="46"/>
      <c r="BB10" s="47">
        <f>データ!$W$6</f>
        <v>321.69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0X+mEJtNEO7Td0XVoEjBvb3dJ0KyhODCAyCGvCZkBib6wKgOwzsxxJl4D7fMcROr/dBJC6zrxKViINqvxMt5Q==" saltValue="1F4kXeeDU/+Qa9eWrGjr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52027</v>
      </c>
      <c r="D6" s="20">
        <f t="shared" si="3"/>
        <v>46</v>
      </c>
      <c r="E6" s="20">
        <f t="shared" si="3"/>
        <v>1</v>
      </c>
      <c r="F6" s="20">
        <f t="shared" si="3"/>
        <v>0</v>
      </c>
      <c r="G6" s="20">
        <f t="shared" si="3"/>
        <v>1</v>
      </c>
      <c r="H6" s="20" t="str">
        <f t="shared" si="3"/>
        <v>秋田県　能代市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61.32</v>
      </c>
      <c r="P6" s="21">
        <f t="shared" si="3"/>
        <v>85.05</v>
      </c>
      <c r="Q6" s="21">
        <f t="shared" si="3"/>
        <v>3685</v>
      </c>
      <c r="R6" s="21">
        <f t="shared" si="3"/>
        <v>47247</v>
      </c>
      <c r="S6" s="21">
        <f t="shared" si="3"/>
        <v>426.95</v>
      </c>
      <c r="T6" s="21">
        <f t="shared" si="3"/>
        <v>110.66</v>
      </c>
      <c r="U6" s="21">
        <f t="shared" si="3"/>
        <v>39829</v>
      </c>
      <c r="V6" s="21">
        <f t="shared" si="3"/>
        <v>123.81</v>
      </c>
      <c r="W6" s="21">
        <f t="shared" si="3"/>
        <v>321.69</v>
      </c>
      <c r="X6" s="22">
        <f>IF(X7="",NA(),X7)</f>
        <v>117.22</v>
      </c>
      <c r="Y6" s="22">
        <f t="shared" ref="Y6:AG6" si="4">IF(Y7="",NA(),Y7)</f>
        <v>116.2</v>
      </c>
      <c r="Z6" s="22">
        <f t="shared" si="4"/>
        <v>111.45</v>
      </c>
      <c r="AA6" s="22">
        <f t="shared" si="4"/>
        <v>110</v>
      </c>
      <c r="AB6" s="22">
        <f t="shared" si="4"/>
        <v>109.55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140.79</v>
      </c>
      <c r="AU6" s="22">
        <f t="shared" ref="AU6:BC6" si="6">IF(AU7="",NA(),AU7)</f>
        <v>121.27</v>
      </c>
      <c r="AV6" s="22">
        <f t="shared" si="6"/>
        <v>116.22</v>
      </c>
      <c r="AW6" s="22">
        <f t="shared" si="6"/>
        <v>118.06</v>
      </c>
      <c r="AX6" s="22">
        <f t="shared" si="6"/>
        <v>119.71</v>
      </c>
      <c r="AY6" s="22">
        <f t="shared" si="6"/>
        <v>327.77</v>
      </c>
      <c r="AZ6" s="22">
        <f t="shared" si="6"/>
        <v>338.02</v>
      </c>
      <c r="BA6" s="22">
        <f t="shared" si="6"/>
        <v>345.94</v>
      </c>
      <c r="BB6" s="22">
        <f t="shared" si="6"/>
        <v>329.7</v>
      </c>
      <c r="BC6" s="22">
        <f t="shared" si="6"/>
        <v>319.99</v>
      </c>
      <c r="BD6" s="21" t="str">
        <f>IF(BD7="","",IF(BD7="-","【-】","【"&amp;SUBSTITUTE(TEXT(BD7,"#,##0.00"),"-","△")&amp;"】"))</f>
        <v>【239.69】</v>
      </c>
      <c r="BE6" s="22">
        <f>IF(BE7="",NA(),BE7)</f>
        <v>606.04999999999995</v>
      </c>
      <c r="BF6" s="22">
        <f t="shared" ref="BF6:BN6" si="7">IF(BF7="",NA(),BF7)</f>
        <v>678.27</v>
      </c>
      <c r="BG6" s="22">
        <f t="shared" si="7"/>
        <v>641.32000000000005</v>
      </c>
      <c r="BH6" s="22">
        <f t="shared" si="7"/>
        <v>614.91</v>
      </c>
      <c r="BI6" s="22">
        <f t="shared" si="7"/>
        <v>570.12</v>
      </c>
      <c r="BJ6" s="22">
        <f t="shared" si="7"/>
        <v>397.1</v>
      </c>
      <c r="BK6" s="22">
        <f t="shared" si="7"/>
        <v>379.91</v>
      </c>
      <c r="BL6" s="22">
        <f t="shared" si="7"/>
        <v>386.61</v>
      </c>
      <c r="BM6" s="22">
        <f t="shared" si="7"/>
        <v>381.56</v>
      </c>
      <c r="BN6" s="22">
        <f t="shared" si="7"/>
        <v>365.55</v>
      </c>
      <c r="BO6" s="21" t="str">
        <f>IF(BO7="","",IF(BO7="-","【-】","【"&amp;SUBSTITUTE(TEXT(BO7,"#,##0.00"),"-","△")&amp;"】"))</f>
        <v>【264.86】</v>
      </c>
      <c r="BP6" s="22">
        <f>IF(BP7="",NA(),BP7)</f>
        <v>112.78</v>
      </c>
      <c r="BQ6" s="22">
        <f t="shared" ref="BQ6:BY6" si="8">IF(BQ7="",NA(),BQ7)</f>
        <v>114.32</v>
      </c>
      <c r="BR6" s="22">
        <f t="shared" si="8"/>
        <v>108.62</v>
      </c>
      <c r="BS6" s="22">
        <f t="shared" si="8"/>
        <v>106.34</v>
      </c>
      <c r="BT6" s="22">
        <f t="shared" si="8"/>
        <v>105.67</v>
      </c>
      <c r="BU6" s="22">
        <f t="shared" si="8"/>
        <v>95.79</v>
      </c>
      <c r="BV6" s="22">
        <f t="shared" si="8"/>
        <v>98.3</v>
      </c>
      <c r="BW6" s="22">
        <f t="shared" si="8"/>
        <v>93.82</v>
      </c>
      <c r="BX6" s="22">
        <f t="shared" si="8"/>
        <v>95.04</v>
      </c>
      <c r="BY6" s="22">
        <f t="shared" si="8"/>
        <v>95.42</v>
      </c>
      <c r="BZ6" s="21" t="str">
        <f>IF(BZ7="","",IF(BZ7="-","【-】","【"&amp;SUBSTITUTE(TEXT(BZ7,"#,##0.00"),"-","△")&amp;"】"))</f>
        <v>【97.59】</v>
      </c>
      <c r="CA6" s="22">
        <f>IF(CA7="",NA(),CA7)</f>
        <v>181.37</v>
      </c>
      <c r="CB6" s="22">
        <f t="shared" ref="CB6:CJ6" si="9">IF(CB7="",NA(),CB7)</f>
        <v>179.38</v>
      </c>
      <c r="CC6" s="22">
        <f t="shared" si="9"/>
        <v>189.7</v>
      </c>
      <c r="CD6" s="22">
        <f t="shared" si="9"/>
        <v>194.29</v>
      </c>
      <c r="CE6" s="22">
        <f t="shared" si="9"/>
        <v>195.65</v>
      </c>
      <c r="CF6" s="22">
        <f t="shared" si="9"/>
        <v>171.13</v>
      </c>
      <c r="CG6" s="22">
        <f t="shared" si="9"/>
        <v>173.7</v>
      </c>
      <c r="CH6" s="22">
        <f t="shared" si="9"/>
        <v>178.94</v>
      </c>
      <c r="CI6" s="22">
        <f t="shared" si="9"/>
        <v>180.19</v>
      </c>
      <c r="CJ6" s="22">
        <f t="shared" si="9"/>
        <v>184.25</v>
      </c>
      <c r="CK6" s="21" t="str">
        <f>IF(CK7="","",IF(CK7="-","【-】","【"&amp;SUBSTITUTE(TEXT(CK7,"#,##0.00"),"-","△")&amp;"】"))</f>
        <v>【181.66】</v>
      </c>
      <c r="CL6" s="22">
        <f>IF(CL7="",NA(),CL7)</f>
        <v>54.84</v>
      </c>
      <c r="CM6" s="22">
        <f t="shared" ref="CM6:CU6" si="10">IF(CM7="",NA(),CM7)</f>
        <v>54.3</v>
      </c>
      <c r="CN6" s="22">
        <f t="shared" si="10"/>
        <v>53.53</v>
      </c>
      <c r="CO6" s="22">
        <f t="shared" si="10"/>
        <v>52.71</v>
      </c>
      <c r="CP6" s="22">
        <f t="shared" si="10"/>
        <v>51.96</v>
      </c>
      <c r="CQ6" s="22">
        <f t="shared" si="10"/>
        <v>60.12</v>
      </c>
      <c r="CR6" s="22">
        <f t="shared" si="10"/>
        <v>60.34</v>
      </c>
      <c r="CS6" s="22">
        <f t="shared" si="10"/>
        <v>59.54</v>
      </c>
      <c r="CT6" s="22">
        <f t="shared" si="10"/>
        <v>59.26</v>
      </c>
      <c r="CU6" s="22">
        <f t="shared" si="10"/>
        <v>60.44</v>
      </c>
      <c r="CV6" s="21" t="str">
        <f>IF(CV7="","",IF(CV7="-","【-】","【"&amp;SUBSTITUTE(TEXT(CV7,"#,##0.00"),"-","△")&amp;"】"))</f>
        <v>【60.21】</v>
      </c>
      <c r="CW6" s="22">
        <f>IF(CW7="",NA(),CW7)</f>
        <v>79.010000000000005</v>
      </c>
      <c r="CX6" s="22">
        <f t="shared" ref="CX6:DF6" si="11">IF(CX7="",NA(),CX7)</f>
        <v>79.14</v>
      </c>
      <c r="CY6" s="22">
        <f t="shared" si="11"/>
        <v>78.930000000000007</v>
      </c>
      <c r="CZ6" s="22">
        <f t="shared" si="11"/>
        <v>78.83</v>
      </c>
      <c r="DA6" s="22">
        <f t="shared" si="11"/>
        <v>79.89</v>
      </c>
      <c r="DB6" s="22">
        <f t="shared" si="11"/>
        <v>84.24</v>
      </c>
      <c r="DC6" s="22">
        <f t="shared" si="11"/>
        <v>84.19</v>
      </c>
      <c r="DD6" s="22">
        <f t="shared" si="11"/>
        <v>83.93</v>
      </c>
      <c r="DE6" s="22">
        <f t="shared" si="11"/>
        <v>83.84</v>
      </c>
      <c r="DF6" s="22">
        <f t="shared" si="11"/>
        <v>83.39</v>
      </c>
      <c r="DG6" s="21" t="str">
        <f>IF(DG7="","",IF(DG7="-","【-】","【"&amp;SUBSTITUTE(TEXT(DG7,"#,##0.00"),"-","△")&amp;"】"))</f>
        <v>【89.21】</v>
      </c>
      <c r="DH6" s="22">
        <f>IF(DH7="",NA(),DH7)</f>
        <v>48.07</v>
      </c>
      <c r="DI6" s="22">
        <f t="shared" ref="DI6:DQ6" si="12">IF(DI7="",NA(),DI7)</f>
        <v>44.38</v>
      </c>
      <c r="DJ6" s="22">
        <f t="shared" si="12"/>
        <v>46.14</v>
      </c>
      <c r="DK6" s="22">
        <f t="shared" si="12"/>
        <v>47.45</v>
      </c>
      <c r="DL6" s="22">
        <f t="shared" si="12"/>
        <v>49.33</v>
      </c>
      <c r="DM6" s="22">
        <f t="shared" si="12"/>
        <v>48.83</v>
      </c>
      <c r="DN6" s="22">
        <f t="shared" si="12"/>
        <v>49.96</v>
      </c>
      <c r="DO6" s="22">
        <f t="shared" si="12"/>
        <v>50.82</v>
      </c>
      <c r="DP6" s="22">
        <f t="shared" si="12"/>
        <v>51.82</v>
      </c>
      <c r="DQ6" s="22">
        <f t="shared" si="12"/>
        <v>52.53</v>
      </c>
      <c r="DR6" s="21" t="str">
        <f>IF(DR7="","",IF(DR7="-","【-】","【"&amp;SUBSTITUTE(TEXT(DR7,"#,##0.00"),"-","△")&amp;"】"))</f>
        <v>【52.41】</v>
      </c>
      <c r="DS6" s="22">
        <f>IF(DS7="",NA(),DS7)</f>
        <v>19.23</v>
      </c>
      <c r="DT6" s="22">
        <f t="shared" ref="DT6:EB6" si="13">IF(DT7="",NA(),DT7)</f>
        <v>18.100000000000001</v>
      </c>
      <c r="DU6" s="22">
        <f t="shared" si="13"/>
        <v>17.899999999999999</v>
      </c>
      <c r="DV6" s="22">
        <f t="shared" si="13"/>
        <v>17.920000000000002</v>
      </c>
      <c r="DW6" s="22">
        <f t="shared" si="13"/>
        <v>25.85</v>
      </c>
      <c r="DX6" s="22">
        <f t="shared" si="13"/>
        <v>18.18</v>
      </c>
      <c r="DY6" s="22">
        <f t="shared" si="13"/>
        <v>19.32</v>
      </c>
      <c r="DZ6" s="22">
        <f t="shared" si="13"/>
        <v>21.16</v>
      </c>
      <c r="EA6" s="22">
        <f t="shared" si="13"/>
        <v>22.72</v>
      </c>
      <c r="EB6" s="22">
        <f t="shared" si="13"/>
        <v>24.16</v>
      </c>
      <c r="EC6" s="21" t="str">
        <f>IF(EC7="","",IF(EC7="-","【-】","【"&amp;SUBSTITUTE(TEXT(EC7,"#,##0.00"),"-","△")&amp;"】"))</f>
        <v>【26.78】</v>
      </c>
      <c r="ED6" s="22">
        <f>IF(ED7="",NA(),ED7)</f>
        <v>0.2</v>
      </c>
      <c r="EE6" s="22">
        <f t="shared" ref="EE6:EM6" si="14">IF(EE7="",NA(),EE7)</f>
        <v>0.28999999999999998</v>
      </c>
      <c r="EF6" s="22">
        <f t="shared" si="14"/>
        <v>0.21</v>
      </c>
      <c r="EG6" s="22">
        <f t="shared" si="14"/>
        <v>0.26</v>
      </c>
      <c r="EH6" s="22">
        <f t="shared" si="14"/>
        <v>0.05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52027</v>
      </c>
      <c r="D7" s="24">
        <v>46</v>
      </c>
      <c r="E7" s="24">
        <v>1</v>
      </c>
      <c r="F7" s="24">
        <v>0</v>
      </c>
      <c r="G7" s="24">
        <v>1</v>
      </c>
      <c r="H7" s="24" t="s">
        <v>93</v>
      </c>
      <c r="I7" s="24" t="s">
        <v>94</v>
      </c>
      <c r="J7" s="24" t="s">
        <v>95</v>
      </c>
      <c r="K7" s="24" t="s">
        <v>96</v>
      </c>
      <c r="L7" s="24" t="s">
        <v>97</v>
      </c>
      <c r="M7" s="24" t="s">
        <v>98</v>
      </c>
      <c r="N7" s="25" t="s">
        <v>99</v>
      </c>
      <c r="O7" s="25">
        <v>61.32</v>
      </c>
      <c r="P7" s="25">
        <v>85.05</v>
      </c>
      <c r="Q7" s="25">
        <v>3685</v>
      </c>
      <c r="R7" s="25">
        <v>47247</v>
      </c>
      <c r="S7" s="25">
        <v>426.95</v>
      </c>
      <c r="T7" s="25">
        <v>110.66</v>
      </c>
      <c r="U7" s="25">
        <v>39829</v>
      </c>
      <c r="V7" s="25">
        <v>123.81</v>
      </c>
      <c r="W7" s="25">
        <v>321.69</v>
      </c>
      <c r="X7" s="25">
        <v>117.22</v>
      </c>
      <c r="Y7" s="25">
        <v>116.2</v>
      </c>
      <c r="Z7" s="25">
        <v>111.45</v>
      </c>
      <c r="AA7" s="25">
        <v>110</v>
      </c>
      <c r="AB7" s="25">
        <v>109.55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140.79</v>
      </c>
      <c r="AU7" s="25">
        <v>121.27</v>
      </c>
      <c r="AV7" s="25">
        <v>116.22</v>
      </c>
      <c r="AW7" s="25">
        <v>118.06</v>
      </c>
      <c r="AX7" s="25">
        <v>119.71</v>
      </c>
      <c r="AY7" s="25">
        <v>327.77</v>
      </c>
      <c r="AZ7" s="25">
        <v>338.02</v>
      </c>
      <c r="BA7" s="25">
        <v>345.94</v>
      </c>
      <c r="BB7" s="25">
        <v>329.7</v>
      </c>
      <c r="BC7" s="25">
        <v>319.99</v>
      </c>
      <c r="BD7" s="25">
        <v>239.69</v>
      </c>
      <c r="BE7" s="25">
        <v>606.04999999999995</v>
      </c>
      <c r="BF7" s="25">
        <v>678.27</v>
      </c>
      <c r="BG7" s="25">
        <v>641.32000000000005</v>
      </c>
      <c r="BH7" s="25">
        <v>614.91</v>
      </c>
      <c r="BI7" s="25">
        <v>570.12</v>
      </c>
      <c r="BJ7" s="25">
        <v>397.1</v>
      </c>
      <c r="BK7" s="25">
        <v>379.91</v>
      </c>
      <c r="BL7" s="25">
        <v>386.61</v>
      </c>
      <c r="BM7" s="25">
        <v>381.56</v>
      </c>
      <c r="BN7" s="25">
        <v>365.55</v>
      </c>
      <c r="BO7" s="25">
        <v>264.86</v>
      </c>
      <c r="BP7" s="25">
        <v>112.78</v>
      </c>
      <c r="BQ7" s="25">
        <v>114.32</v>
      </c>
      <c r="BR7" s="25">
        <v>108.62</v>
      </c>
      <c r="BS7" s="25">
        <v>106.34</v>
      </c>
      <c r="BT7" s="25">
        <v>105.67</v>
      </c>
      <c r="BU7" s="25">
        <v>95.79</v>
      </c>
      <c r="BV7" s="25">
        <v>98.3</v>
      </c>
      <c r="BW7" s="25">
        <v>93.82</v>
      </c>
      <c r="BX7" s="25">
        <v>95.04</v>
      </c>
      <c r="BY7" s="25">
        <v>95.42</v>
      </c>
      <c r="BZ7" s="25">
        <v>97.59</v>
      </c>
      <c r="CA7" s="25">
        <v>181.37</v>
      </c>
      <c r="CB7" s="25">
        <v>179.38</v>
      </c>
      <c r="CC7" s="25">
        <v>189.7</v>
      </c>
      <c r="CD7" s="25">
        <v>194.29</v>
      </c>
      <c r="CE7" s="25">
        <v>195.65</v>
      </c>
      <c r="CF7" s="25">
        <v>171.13</v>
      </c>
      <c r="CG7" s="25">
        <v>173.7</v>
      </c>
      <c r="CH7" s="25">
        <v>178.94</v>
      </c>
      <c r="CI7" s="25">
        <v>180.19</v>
      </c>
      <c r="CJ7" s="25">
        <v>184.25</v>
      </c>
      <c r="CK7" s="25">
        <v>181.66</v>
      </c>
      <c r="CL7" s="25">
        <v>54.84</v>
      </c>
      <c r="CM7" s="25">
        <v>54.3</v>
      </c>
      <c r="CN7" s="25">
        <v>53.53</v>
      </c>
      <c r="CO7" s="25">
        <v>52.71</v>
      </c>
      <c r="CP7" s="25">
        <v>51.96</v>
      </c>
      <c r="CQ7" s="25">
        <v>60.12</v>
      </c>
      <c r="CR7" s="25">
        <v>60.34</v>
      </c>
      <c r="CS7" s="25">
        <v>59.54</v>
      </c>
      <c r="CT7" s="25">
        <v>59.26</v>
      </c>
      <c r="CU7" s="25">
        <v>60.44</v>
      </c>
      <c r="CV7" s="25">
        <v>60.21</v>
      </c>
      <c r="CW7" s="25">
        <v>79.010000000000005</v>
      </c>
      <c r="CX7" s="25">
        <v>79.14</v>
      </c>
      <c r="CY7" s="25">
        <v>78.930000000000007</v>
      </c>
      <c r="CZ7" s="25">
        <v>78.83</v>
      </c>
      <c r="DA7" s="25">
        <v>79.89</v>
      </c>
      <c r="DB7" s="25">
        <v>84.24</v>
      </c>
      <c r="DC7" s="25">
        <v>84.19</v>
      </c>
      <c r="DD7" s="25">
        <v>83.93</v>
      </c>
      <c r="DE7" s="25">
        <v>83.84</v>
      </c>
      <c r="DF7" s="25">
        <v>83.39</v>
      </c>
      <c r="DG7" s="25">
        <v>89.21</v>
      </c>
      <c r="DH7" s="25">
        <v>48.07</v>
      </c>
      <c r="DI7" s="25">
        <v>44.38</v>
      </c>
      <c r="DJ7" s="25">
        <v>46.14</v>
      </c>
      <c r="DK7" s="25">
        <v>47.45</v>
      </c>
      <c r="DL7" s="25">
        <v>49.33</v>
      </c>
      <c r="DM7" s="25">
        <v>48.83</v>
      </c>
      <c r="DN7" s="25">
        <v>49.96</v>
      </c>
      <c r="DO7" s="25">
        <v>50.82</v>
      </c>
      <c r="DP7" s="25">
        <v>51.82</v>
      </c>
      <c r="DQ7" s="25">
        <v>52.53</v>
      </c>
      <c r="DR7" s="25">
        <v>52.41</v>
      </c>
      <c r="DS7" s="25">
        <v>19.23</v>
      </c>
      <c r="DT7" s="25">
        <v>18.100000000000001</v>
      </c>
      <c r="DU7" s="25">
        <v>17.899999999999999</v>
      </c>
      <c r="DV7" s="25">
        <v>17.920000000000002</v>
      </c>
      <c r="DW7" s="25">
        <v>25.85</v>
      </c>
      <c r="DX7" s="25">
        <v>18.18</v>
      </c>
      <c r="DY7" s="25">
        <v>19.32</v>
      </c>
      <c r="DZ7" s="25">
        <v>21.16</v>
      </c>
      <c r="EA7" s="25">
        <v>22.72</v>
      </c>
      <c r="EB7" s="25">
        <v>24.16</v>
      </c>
      <c r="EC7" s="25">
        <v>26.78</v>
      </c>
      <c r="ED7" s="25">
        <v>0.2</v>
      </c>
      <c r="EE7" s="25">
        <v>0.28999999999999998</v>
      </c>
      <c r="EF7" s="25">
        <v>0.21</v>
      </c>
      <c r="EG7" s="25">
        <v>0.26</v>
      </c>
      <c r="EH7" s="25">
        <v>0.05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正義</cp:lastModifiedBy>
  <cp:lastPrinted>2026-01-16T05:44:31Z</cp:lastPrinted>
  <dcterms:created xsi:type="dcterms:W3CDTF">2025-12-12T09:11:37Z</dcterms:created>
  <dcterms:modified xsi:type="dcterms:W3CDTF">2026-01-16T05:47:19Z</dcterms:modified>
  <cp:category/>
</cp:coreProperties>
</file>