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asunari-fujita\Desktop\"/>
    </mc:Choice>
  </mc:AlternateContent>
  <workbookProtection workbookAlgorithmName="SHA-512" workbookHashValue="5rG/FwmU7rp7QQKdXj8ghCO6x/bp2FG6ZFFVqdiw3GtWRdIjWDWtIO2aOmGfBYm3xjypX/tn6aIMiS4yfQn59A==" workbookSaltValue="2SMkz2DuS42Q7IUDeqld/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B8" i="4"/>
  <c r="AT8" i="4"/>
  <c r="AL8" i="4"/>
  <c r="AD8" i="4"/>
  <c r="W8" i="4"/>
  <c r="P8" i="4"/>
  <c r="I8" i="4"/>
  <c r="B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<sst xmlns="http://schemas.openxmlformats.org/spreadsheetml/2006/main" count="233" uniqueCount="118">
  <si>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</si>
  <si>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</si>
  <si>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</si>
  <si>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</si>
  <si>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</si>
  <si>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</si>
  <si>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</si>
  <si>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</si>
  <si>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</si>
  <si>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</si>
  <si>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</si>
  <si>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</si>
  <si>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</si>
  <si>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</si>
  <si>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</si>
  <si>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</si>
  <si>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</si>
  <si>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</si>
  <si>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</si>
  <si>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</si>
  <si>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</si>
  <si>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</si>
  <si>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</si>
  <si>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</si>
  <si>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</si>
  <si>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</si>
  <si>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</si>
  <si>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</si>
  <si>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</si>
  <si>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</si>
  <si>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</si>
  <si>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</si>
  <si>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</si>
  <si>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</si>
  <si>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</si>
  <si>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</si>
  <si>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</si>
  <si>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</si>
  <si>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</si>
  <si>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</si>
  <si>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</si>
  <si>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</si>
  <si>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</si>
  <si>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</si>
  <si>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</si>
  <si>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</si>
  <si>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</si>
  <si>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</si>
  <si>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</si>
  <si>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</si>
  <si>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</si>
  <si>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</si>
  <si>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</si>
  <si>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</si>
  <si>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</si>
  <si>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</si>
  <si>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</si>
  <si>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</si>
  <si>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</si>
  <si>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</si>
  <si>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</si>
  <si>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</si>
  <si>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</si>
  <si>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</si>
  <si>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</si>
  <si>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</si>
  <si>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</si>
  <si>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</si>
  <si>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</si>
  <si>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</si>
  <si>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</si>
  <si>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</si>
  <si>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</si>
  <si>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</si>
  <si>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</si>
  <si>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</si>
  <si>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</si>
  <si>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</si>
  <si>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</si>
  <si>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</si>
  <si>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</si>
  <si>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</si>
  <si>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</si>
  <si>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</si>
  <si>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</si>
  <si>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</si>
  <si>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</si>
  <si>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</si>
  <si>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</si>
  <si>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</si>
  <si>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</si>
  <si>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</si>
  <si>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</si>
  <si>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</si>
  <si>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</si>
  <si>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</si>
  <si>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能代市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</si>
  <si>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</si>
  <si>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</si>
  <si>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</si>
  <si>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</si>
  <si>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</si>
  <si>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</si>
  <si>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</si>
  <si>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</si>
  <si>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</si>
  <si>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</si>
  <si>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</si>
  <si>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</si>
  <si>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</si>
  <si>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</si>
  <si>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</si>
  <si>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</si>
  <si>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</si>
  <si>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</si>
  <si>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仁鮒地区簡易水道事業については、平成18年度までの拡張事業及び平成25年度の更新工事、令和4年度の取水ポンプ更新工事により、しばらくの間更新を行う予定は無い。
　富根地区簡易水道事業については、当面の間大規模な更新工事を行う予定は無い。</t>
    <rPh sb="1" eb="3">
      <t>ニブナ</t>
    </rPh>
    <rPh sb="3" eb="5">
      <t>チク</t>
    </rPh>
    <rPh sb="5" eb="7">
      <t>カンイ</t>
    </rPh>
    <rPh sb="7" eb="9">
      <t>スイドウ</t>
    </rPh>
    <rPh sb="9" eb="11">
      <t>ジギョウ</t>
    </rPh>
    <rPh sb="17" eb="19">
      <t>ヘイセイ</t>
    </rPh>
    <rPh sb="21" eb="23">
      <t>ネンド</t>
    </rPh>
    <rPh sb="26" eb="28">
      <t>カクチョウ</t>
    </rPh>
    <rPh sb="28" eb="30">
      <t>ジギョウ</t>
    </rPh>
    <rPh sb="30" eb="31">
      <t>オヨ</t>
    </rPh>
    <rPh sb="32" eb="34">
      <t>ヘイセイ</t>
    </rPh>
    <rPh sb="36" eb="38">
      <t>ネンド</t>
    </rPh>
    <rPh sb="39" eb="41">
      <t>コウシン</t>
    </rPh>
    <rPh sb="41" eb="43">
      <t>コウジ</t>
    </rPh>
    <rPh sb="44" eb="46">
      <t>レイワ</t>
    </rPh>
    <rPh sb="47" eb="49">
      <t>ネンド</t>
    </rPh>
    <rPh sb="50" eb="52">
      <t>シュスイ</t>
    </rPh>
    <rPh sb="55" eb="57">
      <t>コウシン</t>
    </rPh>
    <rPh sb="57" eb="59">
      <t>コウジ</t>
    </rPh>
    <rPh sb="68" eb="69">
      <t>アイダ</t>
    </rPh>
    <rPh sb="69" eb="71">
      <t>コウシン</t>
    </rPh>
    <rPh sb="72" eb="73">
      <t>オコナ</t>
    </rPh>
    <rPh sb="74" eb="76">
      <t>ヨテイ</t>
    </rPh>
    <rPh sb="77" eb="78">
      <t>ナ</t>
    </rPh>
    <rPh sb="82" eb="84">
      <t>トミネ</t>
    </rPh>
    <rPh sb="84" eb="86">
      <t>チク</t>
    </rPh>
    <rPh sb="86" eb="88">
      <t>カンイ</t>
    </rPh>
    <rPh sb="88" eb="90">
      <t>スイドウ</t>
    </rPh>
    <rPh sb="90" eb="92">
      <t>ジギョウ</t>
    </rPh>
    <rPh sb="98" eb="100">
      <t>トウメン</t>
    </rPh>
    <rPh sb="101" eb="102">
      <t>アイダ</t>
    </rPh>
    <rPh sb="102" eb="105">
      <t>ダイキボ</t>
    </rPh>
    <rPh sb="106" eb="108">
      <t>コウシン</t>
    </rPh>
    <rPh sb="108" eb="110">
      <t>コウジ</t>
    </rPh>
    <rPh sb="111" eb="112">
      <t>オコナ</t>
    </rPh>
    <rPh sb="113" eb="115">
      <t>ヨテイ</t>
    </rPh>
    <rPh sb="116" eb="117">
      <t>ナ</t>
    </rPh>
    <phoneticPr fontId="4"/>
  </si>
  <si>
    <t>　富根、仁鮒両地区簡易水道事業とも、人口減少等に伴い給水収益が減少傾向であることから、経営状況は厳しさを増している。また、施設・設備については、当面は大規模な更新は計画されていないが、将来的な大規模更新等に対応できる財源を確保できていない状況となっている。
　また、将来にわたり水道事業を継続して経営し、持続的にサービスを提供していくためには中長期的な視点から経営計画の策定、施設・設備などの適切な建設改良計画の策定、将来必要となる投資計画を含めた適正な料金算定などが必要となっている。
　このため、令和５年度から地方公営企業法適用により、経営基盤の強化を図り、適正な料金改定について検討を進めている。</t>
    <rPh sb="281" eb="283">
      <t>テキセイ</t>
    </rPh>
    <rPh sb="284" eb="286">
      <t>リョウキン</t>
    </rPh>
    <rPh sb="286" eb="288">
      <t>カイテイ</t>
    </rPh>
    <rPh sb="292" eb="294">
      <t>ケントウ</t>
    </rPh>
    <rPh sb="295" eb="296">
      <t>スス</t>
    </rPh>
    <phoneticPr fontId="4"/>
  </si>
  <si>
    <t>①収益的収支比率
　類似団体平均とほぼ同様であるが、依然給水収益以外の収入に依存している為、給水収益の確保を図っていく。
④企業債残高対給水収益比率
　類似団体平均より低い状況にあり、直近での大規模な投資計画は無いことから、企業債残高は大きく増えることは無いと見込む。
⑤料金回収率
　類似団体平均より高い水準にあり、昨年度よりも上がっており、この状況を維持していく。
⑥給水原価
　類似団体平均より低い状況にあるが、現在の簡易水道施設は経年劣化が進んできており、大規模な更新工事はないものの施設の更新計画を図っていくためにも、経営改善の検討が必要となっている。
⑦施設利用率
　類似団体平均より高くなっている。富根・仁鮒地区簡易水道事業は、地区の水道組合に管理運営を委託していることからほぼ100％近い加入率となっているが、引き続き加入促進に努めていく。
⑧有収率
　類似団体平均より高い状況にある。適切な維持管理により有収率の維持向上を図る。
　</t>
    <rPh sb="1" eb="4">
      <t>シュウエキテキ</t>
    </rPh>
    <rPh sb="4" eb="6">
      <t>シュウシ</t>
    </rPh>
    <rPh sb="6" eb="8">
      <t>ヒリツ</t>
    </rPh>
    <rPh sb="10" eb="12">
      <t>ルイジ</t>
    </rPh>
    <rPh sb="12" eb="14">
      <t>ダンタイ</t>
    </rPh>
    <rPh sb="14" eb="16">
      <t>ヘイキン</t>
    </rPh>
    <rPh sb="19" eb="21">
      <t>ドウヨウ</t>
    </rPh>
    <rPh sb="26" eb="28">
      <t>イゼン</t>
    </rPh>
    <rPh sb="28" eb="30">
      <t>キュウスイ</t>
    </rPh>
    <rPh sb="30" eb="32">
      <t>シュウエキ</t>
    </rPh>
    <rPh sb="32" eb="34">
      <t>イガイ</t>
    </rPh>
    <rPh sb="35" eb="37">
      <t>シュウニュウ</t>
    </rPh>
    <rPh sb="38" eb="40">
      <t>イゾン</t>
    </rPh>
    <rPh sb="44" eb="45">
      <t>タメ</t>
    </rPh>
    <rPh sb="46" eb="48">
      <t>キュウスイ</t>
    </rPh>
    <rPh sb="48" eb="50">
      <t>シュウエキ</t>
    </rPh>
    <rPh sb="51" eb="53">
      <t>カクホ</t>
    </rPh>
    <rPh sb="54" eb="55">
      <t>ハカ</t>
    </rPh>
    <rPh sb="62" eb="64">
      <t>キギョウ</t>
    </rPh>
    <rPh sb="64" eb="65">
      <t>サイ</t>
    </rPh>
    <rPh sb="65" eb="67">
      <t>ザンダカ</t>
    </rPh>
    <rPh sb="67" eb="68">
      <t>タイ</t>
    </rPh>
    <rPh sb="68" eb="70">
      <t>キュウスイ</t>
    </rPh>
    <rPh sb="70" eb="72">
      <t>シュウエキ</t>
    </rPh>
    <rPh sb="72" eb="74">
      <t>ヒリツ</t>
    </rPh>
    <rPh sb="76" eb="78">
      <t>ルイジ</t>
    </rPh>
    <rPh sb="78" eb="80">
      <t>ダンタイ</t>
    </rPh>
    <rPh sb="80" eb="82">
      <t>ヘイキン</t>
    </rPh>
    <rPh sb="84" eb="85">
      <t>ヒク</t>
    </rPh>
    <rPh sb="86" eb="88">
      <t>ジョウキョウ</t>
    </rPh>
    <rPh sb="92" eb="94">
      <t>チョッキン</t>
    </rPh>
    <rPh sb="96" eb="99">
      <t>ダイキボ</t>
    </rPh>
    <rPh sb="100" eb="102">
      <t>トウシ</t>
    </rPh>
    <rPh sb="102" eb="104">
      <t>ケイカク</t>
    </rPh>
    <rPh sb="105" eb="106">
      <t>ナ</t>
    </rPh>
    <rPh sb="112" eb="114">
      <t>キギョウ</t>
    </rPh>
    <rPh sb="114" eb="115">
      <t>サイ</t>
    </rPh>
    <rPh sb="115" eb="117">
      <t>ザンダカ</t>
    </rPh>
    <rPh sb="118" eb="119">
      <t>オオ</t>
    </rPh>
    <rPh sb="121" eb="122">
      <t>フ</t>
    </rPh>
    <rPh sb="127" eb="128">
      <t>ナ</t>
    </rPh>
    <rPh sb="130" eb="132">
      <t>ミコ</t>
    </rPh>
    <rPh sb="136" eb="138">
      <t>リョウキン</t>
    </rPh>
    <rPh sb="138" eb="140">
      <t>カイシュウ</t>
    </rPh>
    <rPh sb="140" eb="141">
      <t>リツ</t>
    </rPh>
    <rPh sb="143" eb="145">
      <t>ルイジ</t>
    </rPh>
    <rPh sb="145" eb="147">
      <t>ダンタイ</t>
    </rPh>
    <rPh sb="147" eb="149">
      <t>ヘイキン</t>
    </rPh>
    <rPh sb="151" eb="152">
      <t>タカ</t>
    </rPh>
    <rPh sb="153" eb="155">
      <t>スイジュン</t>
    </rPh>
    <rPh sb="159" eb="161">
      <t>サクネン</t>
    </rPh>
    <rPh sb="161" eb="162">
      <t>ド</t>
    </rPh>
    <rPh sb="165" eb="166">
      <t>ア</t>
    </rPh>
    <rPh sb="174" eb="176">
      <t>ジョウキョウ</t>
    </rPh>
    <rPh sb="177" eb="179">
      <t>イジ</t>
    </rPh>
    <rPh sb="186" eb="188">
      <t>キュウスイ</t>
    </rPh>
    <rPh sb="188" eb="190">
      <t>ゲンカ</t>
    </rPh>
    <rPh sb="192" eb="194">
      <t>ルイジ</t>
    </rPh>
    <rPh sb="194" eb="196">
      <t>ダンタイ</t>
    </rPh>
    <rPh sb="196" eb="198">
      <t>ヘイキン</t>
    </rPh>
    <rPh sb="200" eb="201">
      <t>ヒク</t>
    </rPh>
    <rPh sb="202" eb="204">
      <t>ジョウキョウ</t>
    </rPh>
    <rPh sb="209" eb="211">
      <t>ゲンザイ</t>
    </rPh>
    <rPh sb="212" eb="214">
      <t>カンイ</t>
    </rPh>
    <rPh sb="214" eb="216">
      <t>スイドウ</t>
    </rPh>
    <rPh sb="216" eb="218">
      <t>シセツ</t>
    </rPh>
    <rPh sb="219" eb="221">
      <t>ケイネン</t>
    </rPh>
    <rPh sb="221" eb="223">
      <t>レッカ</t>
    </rPh>
    <rPh sb="224" eb="225">
      <t>スス</t>
    </rPh>
    <rPh sb="232" eb="235">
      <t>ダイキボ</t>
    </rPh>
    <rPh sb="236" eb="238">
      <t>コウシン</t>
    </rPh>
    <rPh sb="238" eb="240">
      <t>コウジ</t>
    </rPh>
    <rPh sb="246" eb="248">
      <t>シセツ</t>
    </rPh>
    <rPh sb="249" eb="251">
      <t>コウシン</t>
    </rPh>
    <rPh sb="251" eb="253">
      <t>ケイカク</t>
    </rPh>
    <rPh sb="254" eb="255">
      <t>ハカ</t>
    </rPh>
    <rPh sb="264" eb="266">
      <t>ケイエイ</t>
    </rPh>
    <rPh sb="266" eb="268">
      <t>カイゼン</t>
    </rPh>
    <rPh sb="269" eb="271">
      <t>ケントウ</t>
    </rPh>
    <rPh sb="272" eb="274">
      <t>ヒツヨウ</t>
    </rPh>
    <rPh sb="283" eb="285">
      <t>シセツ</t>
    </rPh>
    <rPh sb="285" eb="287">
      <t>リヨウ</t>
    </rPh>
    <rPh sb="287" eb="288">
      <t>リツ</t>
    </rPh>
    <rPh sb="290" eb="292">
      <t>ルイジ</t>
    </rPh>
    <rPh sb="292" eb="294">
      <t>ダンタイ</t>
    </rPh>
    <rPh sb="294" eb="296">
      <t>ヘイキン</t>
    </rPh>
    <rPh sb="298" eb="299">
      <t>タカ</t>
    </rPh>
    <rPh sb="306" eb="308">
      <t>トミネ</t>
    </rPh>
    <rPh sb="309" eb="311">
      <t>ニブナ</t>
    </rPh>
    <rPh sb="311" eb="313">
      <t>チク</t>
    </rPh>
    <rPh sb="313" eb="315">
      <t>カンイ</t>
    </rPh>
    <rPh sb="315" eb="317">
      <t>スイドウ</t>
    </rPh>
    <rPh sb="317" eb="319">
      <t>ジギョウ</t>
    </rPh>
    <rPh sb="321" eb="323">
      <t>チク</t>
    </rPh>
    <rPh sb="324" eb="326">
      <t>スイドウ</t>
    </rPh>
    <rPh sb="326" eb="328">
      <t>クミアイ</t>
    </rPh>
    <rPh sb="329" eb="331">
      <t>カンリ</t>
    </rPh>
    <rPh sb="331" eb="333">
      <t>ウンエイ</t>
    </rPh>
    <rPh sb="334" eb="336">
      <t>イタク</t>
    </rPh>
    <rPh sb="350" eb="351">
      <t>チカ</t>
    </rPh>
    <rPh sb="352" eb="354">
      <t>カニュウ</t>
    </rPh>
    <rPh sb="354" eb="355">
      <t>リツ</t>
    </rPh>
    <rPh sb="363" eb="364">
      <t>ヒ</t>
    </rPh>
    <rPh sb="365" eb="366">
      <t>ツヅ</t>
    </rPh>
    <rPh sb="367" eb="369">
      <t>カニュウ</t>
    </rPh>
    <rPh sb="369" eb="371">
      <t>ソクシン</t>
    </rPh>
    <rPh sb="372" eb="373">
      <t>ツト</t>
    </rPh>
    <rPh sb="380" eb="383">
      <t>ユウシュウリツ</t>
    </rPh>
    <rPh sb="385" eb="387">
      <t>ルイジ</t>
    </rPh>
    <rPh sb="387" eb="389">
      <t>ダンタイ</t>
    </rPh>
    <rPh sb="389" eb="391">
      <t>ヘイキン</t>
    </rPh>
    <rPh sb="393" eb="394">
      <t>タカ</t>
    </rPh>
    <rPh sb="395" eb="397">
      <t>ジョウキョウ</t>
    </rPh>
    <rPh sb="401" eb="403">
      <t>テキセツ</t>
    </rPh>
    <rPh sb="404" eb="406">
      <t>イジ</t>
    </rPh>
    <rPh sb="406" eb="408">
      <t>カンリ</t>
    </rPh>
    <rPh sb="411" eb="414">
      <t>ユウシュウリツ</t>
    </rPh>
    <rPh sb="415" eb="417">
      <t>イジ</t>
    </rPh>
    <rPh sb="417" eb="419">
      <t>コウジョウ</t>
    </rPh>
    <rPh sb="420" eb="421">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</si>
</sst>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C4-49AE-ABB0-F677E0E1502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0.4</c:v>
                </c:pt>
                <c:pt idx="4">
                  <c:v>0.59</c:v>
                </c:pt>
              </c:numCache>
            </c:numRef>
          </c:val>
          <c:smooth val="0"/>
          <c:extLst>
            <c:ext xmlns:c16="http://schemas.microsoft.com/office/drawing/2014/chart" uri="{C3380CC4-5D6E-409C-BE32-E72D297353CC}">
              <c16:uniqueId val="{00000001-DDC4-49AE-ABB0-F677E0E1502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52.36</c:v>
                </c:pt>
                <c:pt idx="1">
                  <c:v>52.74</c:v>
                </c:pt>
                <c:pt idx="2">
                  <c:v>53.44</c:v>
                </c:pt>
                <c:pt idx="3">
                  <c:v>67.3</c:v>
                </c:pt>
                <c:pt idx="4">
                  <c:v>63.23</c:v>
                </c:pt>
              </c:numCache>
            </c:numRef>
          </c:val>
          <c:extLst>
            <c:ext xmlns:c16="http://schemas.microsoft.com/office/drawing/2014/chart" uri="{C3380CC4-5D6E-409C-BE32-E72D297353CC}">
              <c16:uniqueId val="{00000000-B427-4640-8014-A78E7A33B1E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51.46</c:v>
                </c:pt>
                <c:pt idx="4">
                  <c:v>51.84</c:v>
                </c:pt>
              </c:numCache>
            </c:numRef>
          </c:val>
          <c:smooth val="0"/>
          <c:extLst>
            <c:ext xmlns:c16="http://schemas.microsoft.com/office/drawing/2014/chart" uri="{C3380CC4-5D6E-409C-BE32-E72D297353CC}">
              <c16:uniqueId val="{00000001-B427-4640-8014-A78E7A33B1E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86.93</c:v>
                </c:pt>
                <c:pt idx="1">
                  <c:v>85.96</c:v>
                </c:pt>
                <c:pt idx="2">
                  <c:v>86.22</c:v>
                </c:pt>
                <c:pt idx="3">
                  <c:v>74.44</c:v>
                </c:pt>
                <c:pt idx="4">
                  <c:v>75.010000000000005</c:v>
                </c:pt>
              </c:numCache>
            </c:numRef>
          </c:val>
          <c:extLst>
            <c:ext xmlns:c16="http://schemas.microsoft.com/office/drawing/2014/chart" uri="{C3380CC4-5D6E-409C-BE32-E72D297353CC}">
              <c16:uniqueId val="{00000000-AFAD-4901-ACBA-1BB98AF3B97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68.58</c:v>
                </c:pt>
                <c:pt idx="4">
                  <c:v>67.94</c:v>
                </c:pt>
              </c:numCache>
            </c:numRef>
          </c:val>
          <c:smooth val="0"/>
          <c:extLst>
            <c:ext xmlns:c16="http://schemas.microsoft.com/office/drawing/2014/chart" uri="{C3380CC4-5D6E-409C-BE32-E72D297353CC}">
              <c16:uniqueId val="{00000001-AFAD-4901-ACBA-1BB98AF3B97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73.73</c:v>
                </c:pt>
                <c:pt idx="1">
                  <c:v>54.93</c:v>
                </c:pt>
                <c:pt idx="2">
                  <c:v>54.85</c:v>
                </c:pt>
                <c:pt idx="3">
                  <c:v>68.88</c:v>
                </c:pt>
                <c:pt idx="4">
                  <c:v>70.72</c:v>
                </c:pt>
              </c:numCache>
            </c:numRef>
          </c:val>
          <c:extLst>
            <c:ext xmlns:c16="http://schemas.microsoft.com/office/drawing/2014/chart" uri="{C3380CC4-5D6E-409C-BE32-E72D297353CC}">
              <c16:uniqueId val="{00000000-1EDA-4641-A365-4EF5666C6274}"/>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69.05</c:v>
                </c:pt>
                <c:pt idx="4">
                  <c:v>67.02</c:v>
                </c:pt>
              </c:numCache>
            </c:numRef>
          </c:val>
          <c:smooth val="0"/>
          <c:extLst>
            <c:ext xmlns:c16="http://schemas.microsoft.com/office/drawing/2014/chart" uri="{C3380CC4-5D6E-409C-BE32-E72D297353CC}">
              <c16:uniqueId val="{00000001-1EDA-4641-A365-4EF5666C6274}"/>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167-4F62-B56C-214340BEE72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67-4F62-B56C-214340BEE72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3C-45BD-9A7E-52CAE8E82919}"/>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3C-45BD-9A7E-52CAE8E82919}"/>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61-4198-B912-88320BFC6752}"/>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61-4198-B912-88320BFC6752}"/>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57-4331-A4E9-3C3C8891A48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57-4331-A4E9-3C3C8891A48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2198.88</c:v>
                </c:pt>
                <c:pt idx="1">
                  <c:v>2072.2600000000002</c:v>
                </c:pt>
                <c:pt idx="2">
                  <c:v>1911.17</c:v>
                </c:pt>
                <c:pt idx="3">
                  <c:v>795.79</c:v>
                </c:pt>
                <c:pt idx="4">
                  <c:v>912.07</c:v>
                </c:pt>
              </c:numCache>
            </c:numRef>
          </c:val>
          <c:extLst>
            <c:ext xmlns:c16="http://schemas.microsoft.com/office/drawing/2014/chart" uri="{C3380CC4-5D6E-409C-BE32-E72D297353CC}">
              <c16:uniqueId val="{00000000-AC8A-4606-BC02-99497DDFAD8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1125.25</c:v>
                </c:pt>
                <c:pt idx="4">
                  <c:v>1157.05</c:v>
                </c:pt>
              </c:numCache>
            </c:numRef>
          </c:val>
          <c:smooth val="0"/>
          <c:extLst>
            <c:ext xmlns:c16="http://schemas.microsoft.com/office/drawing/2014/chart" uri="{C3380CC4-5D6E-409C-BE32-E72D297353CC}">
              <c16:uniqueId val="{00000001-AC8A-4606-BC02-99497DDFAD8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60.41</c:v>
                </c:pt>
                <c:pt idx="1">
                  <c:v>48.74</c:v>
                </c:pt>
                <c:pt idx="2">
                  <c:v>49.42</c:v>
                </c:pt>
                <c:pt idx="3">
                  <c:v>45.98</c:v>
                </c:pt>
                <c:pt idx="4">
                  <c:v>51.49</c:v>
                </c:pt>
              </c:numCache>
            </c:numRef>
          </c:val>
          <c:extLst>
            <c:ext xmlns:c16="http://schemas.microsoft.com/office/drawing/2014/chart" uri="{C3380CC4-5D6E-409C-BE32-E72D297353CC}">
              <c16:uniqueId val="{00000000-5684-408B-BBBF-05341273760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41.44</c:v>
                </c:pt>
                <c:pt idx="4">
                  <c:v>37.65</c:v>
                </c:pt>
              </c:numCache>
            </c:numRef>
          </c:val>
          <c:smooth val="0"/>
          <c:extLst>
            <c:ext xmlns:c16="http://schemas.microsoft.com/office/drawing/2014/chart" uri="{C3380CC4-5D6E-409C-BE32-E72D297353CC}">
              <c16:uniqueId val="{00000001-5684-408B-BBBF-05341273760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280.12</c:v>
                </c:pt>
                <c:pt idx="1">
                  <c:v>354.05</c:v>
                </c:pt>
                <c:pt idx="2">
                  <c:v>355.33</c:v>
                </c:pt>
                <c:pt idx="3">
                  <c:v>242.8</c:v>
                </c:pt>
                <c:pt idx="4">
                  <c:v>203.21</c:v>
                </c:pt>
              </c:numCache>
            </c:numRef>
          </c:val>
          <c:extLst>
            <c:ext xmlns:c16="http://schemas.microsoft.com/office/drawing/2014/chart" uri="{C3380CC4-5D6E-409C-BE32-E72D297353CC}">
              <c16:uniqueId val="{00000000-B527-4056-B14C-5F9FF8D1D55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403.61</c:v>
                </c:pt>
                <c:pt idx="4">
                  <c:v>442.82</c:v>
                </c:pt>
              </c:numCache>
            </c:numRef>
          </c:val>
          <c:smooth val="0"/>
          <c:extLst>
            <c:ext xmlns:c16="http://schemas.microsoft.com/office/drawing/2014/chart" uri="{C3380CC4-5D6E-409C-BE32-E72D297353CC}">
              <c16:uniqueId val="{00000001-B527-4056-B14C-5F9FF8D1D55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秋田県　能代市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60">
        <f>データ!$R$6</f>
        <v>49353</v>
      </c>
      <c r="AM8" s="60"/>
      <c r="AN8" s="60"/>
      <c r="AO8" s="60"/>
      <c r="AP8" s="60"/>
      <c r="AQ8" s="60"/>
      <c r="AR8" s="60"/>
      <c r="AS8" s="60"/>
      <c r="AT8" s="36">
        <f>データ!$S$6</f>
        <v>426.95</v>
      </c>
      <c r="AU8" s="36"/>
      <c r="AV8" s="36"/>
      <c r="AW8" s="36"/>
      <c r="AX8" s="36"/>
      <c r="AY8" s="36"/>
      <c r="AZ8" s="36"/>
      <c r="BA8" s="36"/>
      <c r="BB8" s="36">
        <f>データ!$T$6</f>
        <v>115.59</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3.56</v>
      </c>
      <c r="Q10" s="36"/>
      <c r="R10" s="36"/>
      <c r="S10" s="36"/>
      <c r="T10" s="36"/>
      <c r="U10" s="36"/>
      <c r="V10" s="36"/>
      <c r="W10" s="60">
        <f>データ!$Q$6</f>
        <v>1760</v>
      </c>
      <c r="X10" s="60"/>
      <c r="Y10" s="60"/>
      <c r="Z10" s="60"/>
      <c r="AA10" s="60"/>
      <c r="AB10" s="60"/>
      <c r="AC10" s="60"/>
      <c r="AD10" s="2"/>
      <c r="AE10" s="2"/>
      <c r="AF10" s="2"/>
      <c r="AG10" s="2"/>
      <c r="AH10" s="2"/>
      <c r="AI10" s="2"/>
      <c r="AJ10" s="2"/>
      <c r="AK10" s="2"/>
      <c r="AL10" s="60">
        <f>データ!$U$6</f>
        <v>1743</v>
      </c>
      <c r="AM10" s="60"/>
      <c r="AN10" s="60"/>
      <c r="AO10" s="60"/>
      <c r="AP10" s="60"/>
      <c r="AQ10" s="60"/>
      <c r="AR10" s="60"/>
      <c r="AS10" s="60"/>
      <c r="AT10" s="36">
        <f>データ!$V$6</f>
        <v>2.4300000000000002</v>
      </c>
      <c r="AU10" s="36"/>
      <c r="AV10" s="36"/>
      <c r="AW10" s="36"/>
      <c r="AX10" s="36"/>
      <c r="AY10" s="36"/>
      <c r="AZ10" s="36"/>
      <c r="BA10" s="36"/>
      <c r="BB10" s="36">
        <f>データ!$W$6</f>
        <v>717.28</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117</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115</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116</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41</v>
      </c>
      <c r="O85" s="13" t="str">
        <f>データ!EN6</f>
        <v>【0.52】</v>
      </c>
    </row>
  </sheetData>
  <sheetProtection algorithmName="SHA-512" hashValue="QEnhyCvv1jMbpYHVUrc5RNcY9gxpF+Jx8T+uc47BbW867+aKOjcuSMBmxiz63S7UyhLkI/OOCJ+FSNWHOyrrww==" saltValue="gyrG9oW78f27taS54mGSX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52027</v>
      </c>
      <c r="D6" s="20">
        <f t="shared" si="3"/>
        <v>47</v>
      </c>
      <c r="E6" s="20">
        <f t="shared" si="3"/>
        <v>1</v>
      </c>
      <c r="F6" s="20">
        <f t="shared" si="3"/>
        <v>0</v>
      </c>
      <c r="G6" s="20">
        <f t="shared" si="3"/>
        <v>0</v>
      </c>
      <c r="H6" s="20" t="str">
        <f t="shared" si="3"/>
        <v>秋田県　能代市</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3.56</v>
      </c>
      <c r="Q6" s="21">
        <f t="shared" si="3"/>
        <v>1760</v>
      </c>
      <c r="R6" s="21">
        <f t="shared" si="3"/>
        <v>49353</v>
      </c>
      <c r="S6" s="21">
        <f t="shared" si="3"/>
        <v>426.95</v>
      </c>
      <c r="T6" s="21">
        <f t="shared" si="3"/>
        <v>115.59</v>
      </c>
      <c r="U6" s="21">
        <f t="shared" si="3"/>
        <v>1743</v>
      </c>
      <c r="V6" s="21">
        <f t="shared" si="3"/>
        <v>2.4300000000000002</v>
      </c>
      <c r="W6" s="21">
        <f t="shared" si="3"/>
        <v>717.28</v>
      </c>
      <c r="X6" s="22">
        <f>IF(X7="",NA(),X7)</f>
        <v>73.73</v>
      </c>
      <c r="Y6" s="22">
        <f t="shared" ref="Y6:AG6" si="4">IF(Y7="",NA(),Y7)</f>
        <v>54.93</v>
      </c>
      <c r="Z6" s="22">
        <f t="shared" si="4"/>
        <v>54.85</v>
      </c>
      <c r="AA6" s="22">
        <f t="shared" si="4"/>
        <v>68.88</v>
      </c>
      <c r="AB6" s="22">
        <f t="shared" si="4"/>
        <v>70.72</v>
      </c>
      <c r="AC6" s="22">
        <f t="shared" si="4"/>
        <v>77.91</v>
      </c>
      <c r="AD6" s="22">
        <f t="shared" si="4"/>
        <v>79.099999999999994</v>
      </c>
      <c r="AE6" s="22">
        <f t="shared" si="4"/>
        <v>79.33</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2198.88</v>
      </c>
      <c r="BF6" s="22">
        <f t="shared" ref="BF6:BN6" si="7">IF(BF7="",NA(),BF7)</f>
        <v>2072.2600000000002</v>
      </c>
      <c r="BG6" s="22">
        <f t="shared" si="7"/>
        <v>1911.17</v>
      </c>
      <c r="BH6" s="22">
        <f t="shared" si="7"/>
        <v>795.79</v>
      </c>
      <c r="BI6" s="22">
        <f t="shared" si="7"/>
        <v>912.07</v>
      </c>
      <c r="BJ6" s="22">
        <f t="shared" si="7"/>
        <v>1007.7</v>
      </c>
      <c r="BK6" s="22">
        <f t="shared" si="7"/>
        <v>1018.52</v>
      </c>
      <c r="BL6" s="22">
        <f t="shared" si="7"/>
        <v>949.61</v>
      </c>
      <c r="BM6" s="22">
        <f t="shared" si="7"/>
        <v>1125.25</v>
      </c>
      <c r="BN6" s="22">
        <f t="shared" si="7"/>
        <v>1157.05</v>
      </c>
      <c r="BO6" s="21" t="str">
        <f>IF(BO7="","",IF(BO7="-","【-】","【"&amp;SUBSTITUTE(TEXT(BO7,"#,##0.00"),"-","△")&amp;"】"))</f>
        <v>【982.48】</v>
      </c>
      <c r="BP6" s="22">
        <f>IF(BP7="",NA(),BP7)</f>
        <v>60.41</v>
      </c>
      <c r="BQ6" s="22">
        <f t="shared" ref="BQ6:BY6" si="8">IF(BQ7="",NA(),BQ7)</f>
        <v>48.74</v>
      </c>
      <c r="BR6" s="22">
        <f t="shared" si="8"/>
        <v>49.42</v>
      </c>
      <c r="BS6" s="22">
        <f t="shared" si="8"/>
        <v>45.98</v>
      </c>
      <c r="BT6" s="22">
        <f t="shared" si="8"/>
        <v>51.49</v>
      </c>
      <c r="BU6" s="22">
        <f t="shared" si="8"/>
        <v>59.22</v>
      </c>
      <c r="BV6" s="22">
        <f t="shared" si="8"/>
        <v>58.79</v>
      </c>
      <c r="BW6" s="22">
        <f t="shared" si="8"/>
        <v>58.41</v>
      </c>
      <c r="BX6" s="22">
        <f t="shared" si="8"/>
        <v>41.44</v>
      </c>
      <c r="BY6" s="22">
        <f t="shared" si="8"/>
        <v>37.65</v>
      </c>
      <c r="BZ6" s="21" t="str">
        <f>IF(BZ7="","",IF(BZ7="-","【-】","【"&amp;SUBSTITUTE(TEXT(BZ7,"#,##0.00"),"-","△")&amp;"】"))</f>
        <v>【50.61】</v>
      </c>
      <c r="CA6" s="22">
        <f>IF(CA7="",NA(),CA7)</f>
        <v>280.12</v>
      </c>
      <c r="CB6" s="22">
        <f t="shared" ref="CB6:CJ6" si="9">IF(CB7="",NA(),CB7)</f>
        <v>354.05</v>
      </c>
      <c r="CC6" s="22">
        <f t="shared" si="9"/>
        <v>355.33</v>
      </c>
      <c r="CD6" s="22">
        <f t="shared" si="9"/>
        <v>242.8</v>
      </c>
      <c r="CE6" s="22">
        <f t="shared" si="9"/>
        <v>203.21</v>
      </c>
      <c r="CF6" s="22">
        <f t="shared" si="9"/>
        <v>292.89999999999998</v>
      </c>
      <c r="CG6" s="22">
        <f t="shared" si="9"/>
        <v>298.25</v>
      </c>
      <c r="CH6" s="22">
        <f t="shared" si="9"/>
        <v>303.27999999999997</v>
      </c>
      <c r="CI6" s="22">
        <f t="shared" si="9"/>
        <v>403.61</v>
      </c>
      <c r="CJ6" s="22">
        <f t="shared" si="9"/>
        <v>442.82</v>
      </c>
      <c r="CK6" s="21" t="str">
        <f>IF(CK7="","",IF(CK7="-","【-】","【"&amp;SUBSTITUTE(TEXT(CK7,"#,##0.00"),"-","△")&amp;"】"))</f>
        <v>【320.83】</v>
      </c>
      <c r="CL6" s="22">
        <f>IF(CL7="",NA(),CL7)</f>
        <v>52.36</v>
      </c>
      <c r="CM6" s="22">
        <f t="shared" ref="CM6:CU6" si="10">IF(CM7="",NA(),CM7)</f>
        <v>52.74</v>
      </c>
      <c r="CN6" s="22">
        <f t="shared" si="10"/>
        <v>53.44</v>
      </c>
      <c r="CO6" s="22">
        <f t="shared" si="10"/>
        <v>67.3</v>
      </c>
      <c r="CP6" s="22">
        <f t="shared" si="10"/>
        <v>63.23</v>
      </c>
      <c r="CQ6" s="22">
        <f t="shared" si="10"/>
        <v>56.76</v>
      </c>
      <c r="CR6" s="22">
        <f t="shared" si="10"/>
        <v>56.04</v>
      </c>
      <c r="CS6" s="22">
        <f t="shared" si="10"/>
        <v>58.52</v>
      </c>
      <c r="CT6" s="22">
        <f t="shared" si="10"/>
        <v>51.46</v>
      </c>
      <c r="CU6" s="22">
        <f t="shared" si="10"/>
        <v>51.84</v>
      </c>
      <c r="CV6" s="21" t="str">
        <f>IF(CV7="","",IF(CV7="-","【-】","【"&amp;SUBSTITUTE(TEXT(CV7,"#,##0.00"),"-","△")&amp;"】"))</f>
        <v>【56.15】</v>
      </c>
      <c r="CW6" s="22">
        <f>IF(CW7="",NA(),CW7)</f>
        <v>86.93</v>
      </c>
      <c r="CX6" s="22">
        <f t="shared" ref="CX6:DF6" si="11">IF(CX7="",NA(),CX7)</f>
        <v>85.96</v>
      </c>
      <c r="CY6" s="22">
        <f t="shared" si="11"/>
        <v>86.22</v>
      </c>
      <c r="CZ6" s="22">
        <f t="shared" si="11"/>
        <v>74.44</v>
      </c>
      <c r="DA6" s="22">
        <f t="shared" si="11"/>
        <v>75.010000000000005</v>
      </c>
      <c r="DB6" s="22">
        <f t="shared" si="11"/>
        <v>73.069999999999993</v>
      </c>
      <c r="DC6" s="22">
        <f t="shared" si="11"/>
        <v>72.78</v>
      </c>
      <c r="DD6" s="22">
        <f t="shared" si="11"/>
        <v>71.33</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0.53</v>
      </c>
      <c r="EJ6" s="22">
        <f t="shared" si="14"/>
        <v>0.71</v>
      </c>
      <c r="EK6" s="22">
        <f t="shared" si="14"/>
        <v>0.72</v>
      </c>
      <c r="EL6" s="22">
        <f t="shared" si="14"/>
        <v>0.4</v>
      </c>
      <c r="EM6" s="22">
        <f t="shared" si="14"/>
        <v>0.59</v>
      </c>
      <c r="EN6" s="21" t="str">
        <f>IF(EN7="","",IF(EN7="-","【-】","【"&amp;SUBSTITUTE(TEXT(EN7,"#,##0.00"),"-","△")&amp;"】"))</f>
        <v>【0.52】</v>
      </c>
    </row>
    <row r="7" spans="1:144" s="23" customFormat="1" x14ac:dyDescent="0.15">
      <c r="A7" s="15"/>
      <c r="B7" s="24">
        <v>2022</v>
      </c>
      <c r="C7" s="24">
        <v>52027</v>
      </c>
      <c r="D7" s="24">
        <v>47</v>
      </c>
      <c r="E7" s="24">
        <v>1</v>
      </c>
      <c r="F7" s="24">
        <v>0</v>
      </c>
      <c r="G7" s="24">
        <v>0</v>
      </c>
      <c r="H7" s="24" t="s">
        <v>96</v>
      </c>
      <c r="I7" s="24" t="s">
        <v>97</v>
      </c>
      <c r="J7" s="24" t="s">
        <v>98</v>
      </c>
      <c r="K7" s="24" t="s">
        <v>99</v>
      </c>
      <c r="L7" s="24" t="s">
        <v>100</v>
      </c>
      <c r="M7" s="24" t="s">
        <v>101</v>
      </c>
      <c r="N7" s="25" t="s">
        <v>102</v>
      </c>
      <c r="O7" s="25" t="s">
        <v>103</v>
      </c>
      <c r="P7" s="25">
        <v>3.56</v>
      </c>
      <c r="Q7" s="25">
        <v>1760</v>
      </c>
      <c r="R7" s="25">
        <v>49353</v>
      </c>
      <c r="S7" s="25">
        <v>426.95</v>
      </c>
      <c r="T7" s="25">
        <v>115.59</v>
      </c>
      <c r="U7" s="25">
        <v>1743</v>
      </c>
      <c r="V7" s="25">
        <v>2.4300000000000002</v>
      </c>
      <c r="W7" s="25">
        <v>717.28</v>
      </c>
      <c r="X7" s="25">
        <v>73.73</v>
      </c>
      <c r="Y7" s="25">
        <v>54.93</v>
      </c>
      <c r="Z7" s="25">
        <v>54.85</v>
      </c>
      <c r="AA7" s="25">
        <v>68.88</v>
      </c>
      <c r="AB7" s="25">
        <v>70.72</v>
      </c>
      <c r="AC7" s="25">
        <v>77.91</v>
      </c>
      <c r="AD7" s="25">
        <v>79.099999999999994</v>
      </c>
      <c r="AE7" s="25">
        <v>79.33</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2198.88</v>
      </c>
      <c r="BF7" s="25">
        <v>2072.2600000000002</v>
      </c>
      <c r="BG7" s="25">
        <v>1911.17</v>
      </c>
      <c r="BH7" s="25">
        <v>795.79</v>
      </c>
      <c r="BI7" s="25">
        <v>912.07</v>
      </c>
      <c r="BJ7" s="25">
        <v>1007.7</v>
      </c>
      <c r="BK7" s="25">
        <v>1018.52</v>
      </c>
      <c r="BL7" s="25">
        <v>949.61</v>
      </c>
      <c r="BM7" s="25">
        <v>1125.25</v>
      </c>
      <c r="BN7" s="25">
        <v>1157.05</v>
      </c>
      <c r="BO7" s="25">
        <v>982.48</v>
      </c>
      <c r="BP7" s="25">
        <v>60.41</v>
      </c>
      <c r="BQ7" s="25">
        <v>48.74</v>
      </c>
      <c r="BR7" s="25">
        <v>49.42</v>
      </c>
      <c r="BS7" s="25">
        <v>45.98</v>
      </c>
      <c r="BT7" s="25">
        <v>51.49</v>
      </c>
      <c r="BU7" s="25">
        <v>59.22</v>
      </c>
      <c r="BV7" s="25">
        <v>58.79</v>
      </c>
      <c r="BW7" s="25">
        <v>58.41</v>
      </c>
      <c r="BX7" s="25">
        <v>41.44</v>
      </c>
      <c r="BY7" s="25">
        <v>37.65</v>
      </c>
      <c r="BZ7" s="25">
        <v>50.61</v>
      </c>
      <c r="CA7" s="25">
        <v>280.12</v>
      </c>
      <c r="CB7" s="25">
        <v>354.05</v>
      </c>
      <c r="CC7" s="25">
        <v>355.33</v>
      </c>
      <c r="CD7" s="25">
        <v>242.8</v>
      </c>
      <c r="CE7" s="25">
        <v>203.21</v>
      </c>
      <c r="CF7" s="25">
        <v>292.89999999999998</v>
      </c>
      <c r="CG7" s="25">
        <v>298.25</v>
      </c>
      <c r="CH7" s="25">
        <v>303.27999999999997</v>
      </c>
      <c r="CI7" s="25">
        <v>403.61</v>
      </c>
      <c r="CJ7" s="25">
        <v>442.82</v>
      </c>
      <c r="CK7" s="25">
        <v>320.83</v>
      </c>
      <c r="CL7" s="25">
        <v>52.36</v>
      </c>
      <c r="CM7" s="25">
        <v>52.74</v>
      </c>
      <c r="CN7" s="25">
        <v>53.44</v>
      </c>
      <c r="CO7" s="25">
        <v>67.3</v>
      </c>
      <c r="CP7" s="25">
        <v>63.23</v>
      </c>
      <c r="CQ7" s="25">
        <v>56.76</v>
      </c>
      <c r="CR7" s="25">
        <v>56.04</v>
      </c>
      <c r="CS7" s="25">
        <v>58.52</v>
      </c>
      <c r="CT7" s="25">
        <v>51.46</v>
      </c>
      <c r="CU7" s="25">
        <v>51.84</v>
      </c>
      <c r="CV7" s="25">
        <v>56.15</v>
      </c>
      <c r="CW7" s="25">
        <v>86.93</v>
      </c>
      <c r="CX7" s="25">
        <v>85.96</v>
      </c>
      <c r="CY7" s="25">
        <v>86.22</v>
      </c>
      <c r="CZ7" s="25">
        <v>74.44</v>
      </c>
      <c r="DA7" s="25">
        <v>75.010000000000005</v>
      </c>
      <c r="DB7" s="25">
        <v>73.069999999999993</v>
      </c>
      <c r="DC7" s="25">
        <v>72.78</v>
      </c>
      <c r="DD7" s="25">
        <v>71.33</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0.53</v>
      </c>
      <c r="EJ7" s="25">
        <v>0.71</v>
      </c>
      <c r="EK7" s="25">
        <v>0.72</v>
      </c>
      <c r="EL7" s="25">
        <v>0.4</v>
      </c>
      <c r="EM7" s="25">
        <v>0.59</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113</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lastPrinted>2024-03-08T07:28:06Z</cp:lastPrinted>
  <dcterms:created xsi:type="dcterms:W3CDTF">2023-12-05T01:04:51Z</dcterms:created>
  <dcterms:modified xsi:type="dcterms:W3CDTF">2024-03-08T07:28:08Z</dcterms:modified>
  <cp:category/>
</cp:coreProperties>
</file>