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41\上下水道整備課\03_浄化槽係\rika\c\経営戦略\R3.1.13公営企業に係る経営比較分析表（令和元年度決算）の分析等について（依頼）\"/>
    </mc:Choice>
  </mc:AlternateContent>
  <workbookProtection workbookAlgorithmName="SHA-512" workbookHashValue="XJ/QUKI1mRWKxoh9q1oLXjmp52y+puKZTtKyIjIaIYbDLTPEN0A8f8kvLj4qebYb8Gl3XDk5LkqwR6Wy/QATYg==" workbookSaltValue="ZqZI3Navfh7aOG7fWiQE0g==" workbookSpinCount="100000" lockStructure="1"/>
  <bookViews>
    <workbookView xWindow="0" yWindow="0" windowWidth="15360" windowHeight="7635"/>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<sst xmlns="http://schemas.openxmlformats.org/spreadsheetml/2006/main" count="236" uniqueCount="120">
  <si>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</si>
  <si>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</si>
  <si>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</si>
  <si>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</si>
  <si>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</si>
  <si>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</si>
  <si>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</si>
  <si>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</si>
  <si>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</si>
  <si>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</si>
  <si>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</si>
  <si>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</si>
  <si>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</si>
  <si>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</si>
  <si>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</si>
  <si>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</si>
  <si>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</si>
  <si>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</si>
  <si>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</si>
  <si>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</si>
  <si>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</si>
  <si>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</si>
  <si>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</si>
  <si>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</si>
  <si>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</si>
  <si>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</si>
  <si>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</si>
  <si>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</si>
  <si>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</si>
  <si>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</si>
  <si>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</si>
  <si>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</si>
  <si>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</si>
  <si>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</si>
  <si>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</si>
  <si>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</si>
  <si>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</si>
  <si>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</si>
  <si>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</si>
  <si>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</si>
  <si>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</si>
  <si>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</si>
  <si>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</si>
  <si>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</si>
  <si>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</si>
  <si>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</si>
  <si>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</si>
  <si>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</si>
  <si>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</si>
  <si>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</si>
  <si>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</si>
  <si>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</si>
  <si>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</si>
  <si>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</si>
  <si>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</si>
  <si>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</si>
  <si>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</si>
  <si>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</si>
  <si>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</si>
  <si>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</si>
  <si>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</si>
  <si>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</si>
  <si>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</si>
  <si>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</si>
  <si>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</si>
  <si>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</si>
  <si>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</si>
  <si>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</si>
  <si>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</si>
  <si>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</si>
  <si>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</si>
  <si>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</si>
  <si>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</si>
  <si>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</si>
  <si>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</si>
  <si>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</si>
  <si>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</si>
  <si>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</si>
  <si>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</si>
  <si>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</si>
  <si>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</si>
  <si>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</si>
  <si>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</si>
  <si>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</si>
  <si>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</si>
  <si>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</si>
  <si>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</si>
  <si>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</si>
  <si>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</si>
  <si>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</si>
  <si>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</si>
  <si>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</si>
  <si>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</si>
  <si>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</si>
  <si>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</si>
  <si>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</si>
  <si>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</si>
  <si>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</si>
  <si>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能代市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</si>
  <si>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</si>
  <si>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</si>
  <si>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</si>
  <si>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</si>
  <si>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</si>
  <si>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</si>
  <si>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</si>
  <si>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</si>
  <si>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</si>
  <si>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</si>
  <si>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</si>
  <si>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</si>
  <si>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</si>
  <si>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</si>
  <si>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</si>
  <si>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</si>
  <si>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</si>
  <si>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</si>
  <si>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施設は平成11年供用開始で20年経過しています。管渠の耐用年数は概ね50年であるため、当分の間は大規模な改築等の必要性はないと考えます。</t>
    <phoneticPr fontId="4"/>
  </si>
  <si>
    <t xml:space="preserve"> 事業地区は、本市の農業集落排水事業を推進するためのモデル地区として政策的に事業を行ったため、経営は一般会計からの繰入金に依存している状況です。
　維持管理費の削減や使用料改定の検討が必要ですが、現在の使用料は下水道使用料と比較して高い水準となっていることから、次回の下水道使用料改定時に再度検討します。
　平成28年策定の能代市生活排水処理整備構想で、人口減少を考慮した将来の運営を考え、公共下水道へ接続することが最も有利となったことから、公共下水道への接続替えが可能となる2026年度以降まで必要最低限の経費で対応します。</t>
    <phoneticPr fontId="4"/>
  </si>
  <si>
    <t>①収益的収支比率は、使用料や一般会計繰入金等の総収益で、維持管理費に地方債償還金を加えた費用をどの程度賄えているかの指標です。不足分は一般会計繰入金や前年度繰越金で賄っているため、実質収支は黒字ですが、単年度収支では赤字となっています。
④企業債残高対事業規模比率は、料金収入に対する企業債残高の割合であり、企業債残高の規模を表す指標です。企業債残高については、分流式下水道等に要する経費と判断し、ゼロとなっています。
⑤経費回収率は、使用料で回収すべき汚水処理費（維持管理費）を全て使用料で賄えているかを示す指標で100％以上であることが必要です。当事業では60％を下回っており、適正な使用料収入の確保や汚水処理費の削減が必要です。
⑥汚水処理原価は、有収水量１㎥あたりの汚水処理に要した費用で、工事費・維持管理費両方を含めた汚水処理に係るコストを表した指標です。数値基準はなく全国平均並みとなっています。
⑦施設利用率は、設備が一日に対応可能な処理能力に対する、一日の平均処理水量の割合であり、設備の利用状況や適正規模を判断する指標です。一般的には高い数値であることが望まれますが、比較的低くなっており、要因としては事業地区は農業集落排水のモデル事業として実施されており、接続率は100％となっているものの処理対象人口が少ないため、処理能力が過大になっているものと考えられます。
⑧水洗化率は、処理区域内人口のうち、実際に水洗便所を設置して汚水処理している人口の割合を表した指標です。公共用水域の水質保全や、使用料収入増加の観点から100％となることが望ましいです。当事業は100％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</si>
</sst>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91-4372-A579-F61C975829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D691-4372-A579-F61C975829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65.75</c:v>
                </c:pt>
                <c:pt idx="1">
                  <c:v>65.75</c:v>
                </c:pt>
                <c:pt idx="2">
                  <c:v>71.23</c:v>
                </c:pt>
                <c:pt idx="3">
                  <c:v>69.86</c:v>
                </c:pt>
                <c:pt idx="4">
                  <c:v>69.86</c:v>
                </c:pt>
              </c:numCache>
            </c:numRef>
          </c:val>
          <c:extLst>
            <c:ext xmlns:c16="http://schemas.microsoft.com/office/drawing/2014/chart" uri="{C3380CC4-5D6E-409C-BE32-E72D297353CC}">
              <c16:uniqueId val="{00000000-CBF2-458E-B72F-1B7C7F522A0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BF2-458E-B72F-1B7C7F522A0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99.57</c:v>
                </c:pt>
                <c:pt idx="1">
                  <c:v>99.57</c:v>
                </c:pt>
                <c:pt idx="2">
                  <c:v>100</c:v>
                </c:pt>
                <c:pt idx="3">
                  <c:v>100</c:v>
                </c:pt>
                <c:pt idx="4">
                  <c:v>100</c:v>
                </c:pt>
              </c:numCache>
            </c:numRef>
          </c:val>
          <c:extLst>
            <c:ext xmlns:c16="http://schemas.microsoft.com/office/drawing/2014/chart" uri="{C3380CC4-5D6E-409C-BE32-E72D297353CC}">
              <c16:uniqueId val="{00000000-08CC-4B07-8DCC-8B01864C2A4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08CC-4B07-8DCC-8B01864C2A4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97.65</c:v>
                </c:pt>
                <c:pt idx="1">
                  <c:v>100.16</c:v>
                </c:pt>
                <c:pt idx="2">
                  <c:v>98.92</c:v>
                </c:pt>
                <c:pt idx="3">
                  <c:v>97.6</c:v>
                </c:pt>
                <c:pt idx="4">
                  <c:v>98.52</c:v>
                </c:pt>
              </c:numCache>
            </c:numRef>
          </c:val>
          <c:extLst>
            <c:ext xmlns:c16="http://schemas.microsoft.com/office/drawing/2014/chart" uri="{C3380CC4-5D6E-409C-BE32-E72D297353CC}">
              <c16:uniqueId val="{00000000-FCEE-4727-A947-C5F4EC0AAB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EE-4727-A947-C5F4EC0AAB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7E-4971-AFB5-10E95BD2371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7E-4971-AFB5-10E95BD2371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CD-463C-8AF0-6D8F2D40748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CD-463C-8AF0-6D8F2D40748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4A-4C1E-A9D3-B605323B100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4A-4C1E-A9D3-B605323B100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B9-400F-9D38-E7628CDD47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B9-400F-9D38-E7628CDD47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50-41F8-8096-4611C54D24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D850-41F8-8096-4611C54D24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59.16</c:v>
                </c:pt>
                <c:pt idx="1">
                  <c:v>56.41</c:v>
                </c:pt>
                <c:pt idx="2">
                  <c:v>55.68</c:v>
                </c:pt>
                <c:pt idx="3">
                  <c:v>53.06</c:v>
                </c:pt>
                <c:pt idx="4">
                  <c:v>51.68</c:v>
                </c:pt>
              </c:numCache>
            </c:numRef>
          </c:val>
          <c:extLst>
            <c:ext xmlns:c16="http://schemas.microsoft.com/office/drawing/2014/chart" uri="{C3380CC4-5D6E-409C-BE32-E72D297353CC}">
              <c16:uniqueId val="{00000000-6784-4D2F-B624-212C3A4552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6784-4D2F-B624-212C3A4552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300.39999999999998</c:v>
                </c:pt>
                <c:pt idx="1">
                  <c:v>317.83999999999997</c:v>
                </c:pt>
                <c:pt idx="2">
                  <c:v>321.39999999999998</c:v>
                </c:pt>
                <c:pt idx="3">
                  <c:v>333.32</c:v>
                </c:pt>
                <c:pt idx="4">
                  <c:v>340.97</c:v>
                </c:pt>
              </c:numCache>
            </c:numRef>
          </c:val>
          <c:extLst>
            <c:ext xmlns:c16="http://schemas.microsoft.com/office/drawing/2014/chart" uri="{C3380CC4-5D6E-409C-BE32-E72D297353CC}">
              <c16:uniqueId val="{00000000-B3EC-420F-81E3-9C86E68891D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B3EC-420F-81E3-9C86E68891D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能代市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52283</v>
      </c>
      <c r="AM8" s="69"/>
      <c r="AN8" s="69"/>
      <c r="AO8" s="69"/>
      <c r="AP8" s="69"/>
      <c r="AQ8" s="69"/>
      <c r="AR8" s="69"/>
      <c r="AS8" s="69"/>
      <c r="AT8" s="68">
        <f>データ!T6</f>
        <v>426.95</v>
      </c>
      <c r="AU8" s="68"/>
      <c r="AV8" s="68"/>
      <c r="AW8" s="68"/>
      <c r="AX8" s="68"/>
      <c r="AY8" s="68"/>
      <c r="AZ8" s="68"/>
      <c r="BA8" s="68"/>
      <c r="BB8" s="68">
        <f>データ!U6</f>
        <v>122.46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0.4</v>
      </c>
      <c r="Q10" s="68"/>
      <c r="R10" s="68"/>
      <c r="S10" s="68"/>
      <c r="T10" s="68"/>
      <c r="U10" s="68"/>
      <c r="V10" s="68"/>
      <c r="W10" s="68">
        <f>データ!Q6</f>
        <v>100</v>
      </c>
      <c r="X10" s="68"/>
      <c r="Y10" s="68"/>
      <c r="Z10" s="68"/>
      <c r="AA10" s="68"/>
      <c r="AB10" s="68"/>
      <c r="AC10" s="68"/>
      <c r="AD10" s="69">
        <f>データ!R6</f>
        <v>3401</v>
      </c>
      <c r="AE10" s="69"/>
      <c r="AF10" s="69"/>
      <c r="AG10" s="69"/>
      <c r="AH10" s="69"/>
      <c r="AI10" s="69"/>
      <c r="AJ10" s="69"/>
      <c r="AK10" s="2"/>
      <c r="AL10" s="69">
        <f>データ!V6</f>
        <v>208</v>
      </c>
      <c r="AM10" s="69"/>
      <c r="AN10" s="69"/>
      <c r="AO10" s="69"/>
      <c r="AP10" s="69"/>
      <c r="AQ10" s="69"/>
      <c r="AR10" s="69"/>
      <c r="AS10" s="69"/>
      <c r="AT10" s="68">
        <f>データ!W6</f>
        <v>0.16</v>
      </c>
      <c r="AU10" s="68"/>
      <c r="AV10" s="68"/>
      <c r="AW10" s="68"/>
      <c r="AX10" s="68"/>
      <c r="AY10" s="68"/>
      <c r="AZ10" s="68"/>
      <c r="BA10" s="68"/>
      <c r="BB10" s="68">
        <f>データ!X6</f>
        <v>1300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xwvq09KiDvnFf1kyT16RFCP88pjn3ftxBK0Y8qRNSf5nnc2qjcZmytl6tQ5d37Ndwgh5hAAnG9MkBPKnOV9Grw==" saltValue="n1rblfjI1ctkUMXdfR3Gy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52027</v>
      </c>
      <c r="D6" s="33">
        <f t="shared" si="3"/>
        <v>47</v>
      </c>
      <c r="E6" s="33">
        <f t="shared" si="3"/>
        <v>17</v>
      </c>
      <c r="F6" s="33">
        <f t="shared" si="3"/>
        <v>5</v>
      </c>
      <c r="G6" s="33">
        <f t="shared" si="3"/>
        <v>0</v>
      </c>
      <c r="H6" s="33" t="str">
        <f t="shared" si="3"/>
        <v>秋田県　能代市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0.4</v>
      </c>
      <c r="Q6" s="34">
        <f t="shared" si="3"/>
        <v>100</v>
      </c>
      <c r="R6" s="34">
        <f t="shared" si="3"/>
        <v>3401</v>
      </c>
      <c r="S6" s="34">
        <f t="shared" si="3"/>
        <v>52283</v>
      </c>
      <c r="T6" s="34">
        <f t="shared" si="3"/>
        <v>426.95</v>
      </c>
      <c r="U6" s="34">
        <f t="shared" si="3"/>
        <v>122.46</v>
      </c>
      <c r="V6" s="34">
        <f t="shared" si="3"/>
        <v>208</v>
      </c>
      <c r="W6" s="34">
        <f t="shared" si="3"/>
        <v>0.16</v>
      </c>
      <c r="X6" s="34">
        <f t="shared" si="3"/>
        <v>1300</v>
      </c>
      <c r="Y6" s="35">
        <f>IF(Y7="",NA(),Y7)</f>
        <v>97.65</v>
      </c>
      <c r="Z6" s="35">
        <f t="shared" ref="Z6:AH6" si="4">IF(Z7="",NA(),Z7)</f>
        <v>100.16</v>
      </c>
      <c r="AA6" s="35">
        <f t="shared" si="4"/>
        <v>98.92</v>
      </c>
      <c r="AB6" s="35">
        <f t="shared" si="4"/>
        <v>97.6</v>
      </c>
      <c r="AC6" s="35">
        <f t="shared" si="4"/>
        <v>98.52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59.16</v>
      </c>
      <c r="BR6" s="35">
        <f t="shared" ref="BR6:BZ6" si="8">IF(BR7="",NA(),BR7)</f>
        <v>56.41</v>
      </c>
      <c r="BS6" s="35">
        <f t="shared" si="8"/>
        <v>55.68</v>
      </c>
      <c r="BT6" s="35">
        <f t="shared" si="8"/>
        <v>53.06</v>
      </c>
      <c r="BU6" s="35">
        <f t="shared" si="8"/>
        <v>51.68</v>
      </c>
      <c r="BV6" s="35">
        <f t="shared" si="8"/>
        <v>52.19</v>
      </c>
      <c r="BW6" s="35">
        <f t="shared" si="8"/>
        <v>55.32</v>
      </c>
      <c r="BX6" s="35">
        <f t="shared" si="8"/>
        <v>59.8</v>
      </c>
      <c r="BY6" s="35">
        <f t="shared" si="8"/>
        <v>57.77</v>
      </c>
      <c r="BZ6" s="35">
        <f t="shared" si="8"/>
        <v>57.31</v>
      </c>
      <c r="CA6" s="34" t="str">
        <f>IF(CA7="","",IF(CA7="-","【-】","【"&amp;SUBSTITUTE(TEXT(CA7,"#,##0.00"),"-","△")&amp;"】"))</f>
        <v>【59.59】</v>
      </c>
      <c r="CB6" s="35">
        <f>IF(CB7="",NA(),CB7)</f>
        <v>300.39999999999998</v>
      </c>
      <c r="CC6" s="35">
        <f t="shared" ref="CC6:CK6" si="9">IF(CC7="",NA(),CC7)</f>
        <v>317.83999999999997</v>
      </c>
      <c r="CD6" s="35">
        <f t="shared" si="9"/>
        <v>321.39999999999998</v>
      </c>
      <c r="CE6" s="35">
        <f t="shared" si="9"/>
        <v>333.32</v>
      </c>
      <c r="CF6" s="35">
        <f t="shared" si="9"/>
        <v>340.97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65.75</v>
      </c>
      <c r="CN6" s="35">
        <f t="shared" ref="CN6:CV6" si="10">IF(CN7="",NA(),CN7)</f>
        <v>65.75</v>
      </c>
      <c r="CO6" s="35">
        <f t="shared" si="10"/>
        <v>71.23</v>
      </c>
      <c r="CP6" s="35">
        <f t="shared" si="10"/>
        <v>69.86</v>
      </c>
      <c r="CQ6" s="35">
        <f t="shared" si="10"/>
        <v>69.86</v>
      </c>
      <c r="CR6" s="35">
        <f t="shared" si="10"/>
        <v>52.31</v>
      </c>
      <c r="CS6" s="35">
        <f t="shared" si="10"/>
        <v>60.65</v>
      </c>
      <c r="CT6" s="35">
        <f t="shared" si="10"/>
        <v>51.75</v>
      </c>
      <c r="CU6" s="35">
        <f t="shared" si="10"/>
        <v>50.68</v>
      </c>
      <c r="CV6" s="35">
        <f t="shared" si="10"/>
        <v>50.14</v>
      </c>
      <c r="CW6" s="34" t="str">
        <f>IF(CW7="","",IF(CW7="-","【-】","【"&amp;SUBSTITUTE(TEXT(CW7,"#,##0.00"),"-","△")&amp;"】"))</f>
        <v>【51.30】</v>
      </c>
      <c r="CX6" s="35">
        <f>IF(CX7="",NA(),CX7)</f>
        <v>99.57</v>
      </c>
      <c r="CY6" s="35">
        <f t="shared" ref="CY6:DG6" si="11">IF(CY7="",NA(),CY7)</f>
        <v>99.57</v>
      </c>
      <c r="CZ6" s="35">
        <f t="shared" si="11"/>
        <v>100</v>
      </c>
      <c r="DA6" s="35">
        <f t="shared" si="11"/>
        <v>100</v>
      </c>
      <c r="DB6" s="35">
        <f t="shared" si="11"/>
        <v>100</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52027</v>
      </c>
      <c r="D7" s="37">
        <v>47</v>
      </c>
      <c r="E7" s="37">
        <v>17</v>
      </c>
      <c r="F7" s="37">
        <v>5</v>
      </c>
      <c r="G7" s="37">
        <v>0</v>
      </c>
      <c r="H7" s="37" t="s">
        <v>98</v>
      </c>
      <c r="I7" s="37" t="s">
        <v>99</v>
      </c>
      <c r="J7" s="37" t="s">
        <v>100</v>
      </c>
      <c r="K7" s="37" t="s">
        <v>101</v>
      </c>
      <c r="L7" s="37" t="s">
        <v>102</v>
      </c>
      <c r="M7" s="37" t="s">
        <v>103</v>
      </c>
      <c r="N7" s="38" t="s">
        <v>104</v>
      </c>
      <c r="O7" s="38" t="s">
        <v>105</v>
      </c>
      <c r="P7" s="38">
        <v>0.4</v>
      </c>
      <c r="Q7" s="38">
        <v>100</v>
      </c>
      <c r="R7" s="38">
        <v>3401</v>
      </c>
      <c r="S7" s="38">
        <v>52283</v>
      </c>
      <c r="T7" s="38">
        <v>426.95</v>
      </c>
      <c r="U7" s="38">
        <v>122.46</v>
      </c>
      <c r="V7" s="38">
        <v>208</v>
      </c>
      <c r="W7" s="38">
        <v>0.16</v>
      </c>
      <c r="X7" s="38">
        <v>1300</v>
      </c>
      <c r="Y7" s="38">
        <v>97.65</v>
      </c>
      <c r="Z7" s="38">
        <v>100.16</v>
      </c>
      <c r="AA7" s="38">
        <v>98.92</v>
      </c>
      <c r="AB7" s="38">
        <v>97.6</v>
      </c>
      <c r="AC7" s="38">
        <v>98.52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59.16</v>
      </c>
      <c r="BR7" s="38">
        <v>56.41</v>
      </c>
      <c r="BS7" s="38">
        <v>55.68</v>
      </c>
      <c r="BT7" s="38">
        <v>53.06</v>
      </c>
      <c r="BU7" s="38">
        <v>51.68</v>
      </c>
      <c r="BV7" s="38">
        <v>52.19</v>
      </c>
      <c r="BW7" s="38">
        <v>55.32</v>
      </c>
      <c r="BX7" s="38">
        <v>59.8</v>
      </c>
      <c r="BY7" s="38">
        <v>57.77</v>
      </c>
      <c r="BZ7" s="38">
        <v>57.31</v>
      </c>
      <c r="CA7" s="38">
        <v>59.59</v>
      </c>
      <c r="CB7" s="38">
        <v>300.39999999999998</v>
      </c>
      <c r="CC7" s="38">
        <v>317.83999999999997</v>
      </c>
      <c r="CD7" s="38">
        <v>321.39999999999998</v>
      </c>
      <c r="CE7" s="38">
        <v>333.32</v>
      </c>
      <c r="CF7" s="38">
        <v>340.97</v>
      </c>
      <c r="CG7" s="38">
        <v>296.14</v>
      </c>
      <c r="CH7" s="38">
        <v>283.17</v>
      </c>
      <c r="CI7" s="38">
        <v>263.76</v>
      </c>
      <c r="CJ7" s="38">
        <v>274.35000000000002</v>
      </c>
      <c r="CK7" s="38">
        <v>273.52</v>
      </c>
      <c r="CL7" s="38">
        <v>257.86</v>
      </c>
      <c r="CM7" s="38">
        <v>65.75</v>
      </c>
      <c r="CN7" s="38">
        <v>65.75</v>
      </c>
      <c r="CO7" s="38">
        <v>71.23</v>
      </c>
      <c r="CP7" s="38">
        <v>69.86</v>
      </c>
      <c r="CQ7" s="38">
        <v>69.86</v>
      </c>
      <c r="CR7" s="38">
        <v>52.31</v>
      </c>
      <c r="CS7" s="38">
        <v>60.65</v>
      </c>
      <c r="CT7" s="38">
        <v>51.75</v>
      </c>
      <c r="CU7" s="38">
        <v>50.68</v>
      </c>
      <c r="CV7" s="38">
        <v>50.14</v>
      </c>
      <c r="CW7" s="38">
        <v>51.3</v>
      </c>
      <c r="CX7" s="38">
        <v>99.57</v>
      </c>
      <c r="CY7" s="38">
        <v>99.57</v>
      </c>
      <c r="CZ7" s="38">
        <v>100</v>
      </c>
      <c r="DA7" s="38">
        <v>100</v>
      </c>
      <c r="DB7" s="38">
        <v>100</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2021-01-14T06:59:57Z</cp:lastPrinted>
  <dcterms:created xsi:type="dcterms:W3CDTF">2020-12-04T02:59:59Z</dcterms:created>
  <dcterms:modified xsi:type="dcterms:W3CDTF">2021-01-14T06:59:59Z</dcterms:modified>
  <cp:category/>
</cp:coreProperties>
</file>