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31.189.97\上下水道整備課\03_浄化槽係\06_農集特別会計事務\経営比較分析表\"/>
    </mc:Choice>
  </mc:AlternateContent>
  <workbookProtection workbookAlgorithmName="SHA-512" workbookHashValue="UPZwyQpsFm30HSorc5PqXdfWZRINQ3/bqtp+zP8rJi/OuC4KU5ekf+gK9lSvxziDwTojy6mr2OjAYRu2RIP3sA==" workbookSaltValue="ctlUjuR9Ji1+a0DI1nHVYA==" workbookSpinCount="100000" lockStructure="1"/>
  <bookViews>
    <workbookView xWindow="0" yWindow="0" windowWidth="28800" windowHeight="12210"/>
  </bookViews>
  <sheets>
    <sheet name="法非適用_下水道事業" sheetId="4" r:id="rId1"/>
    <sheet name="データ" sheetId="5" state="hidden" r:id="rId2"/>
  </sheets>
  <calcPr calcId="162913" iterate="1" iterateCount="1" iterateDelta="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J86" i="4"/>
  <c r="I86" i="4"/>
  <c r="E86" i="4"/>
  <c r="AT10" i="4"/>
  <c r="AL10" i="4"/>
  <c r="AD10" i="4"/>
  <c r="I10" i="4"/>
  <c r="B10" i="4"/>
  <c r="AL8" i="4"/>
  <c r="P8" i="4"/>
  <c r="I8" i="4"/>
</calcChain>
</file>

<file path=xl/sharedStrings.xml><?xml version="1.0" encoding="utf-8"?>
<sst xmlns="http://schemas.openxmlformats.org/spreadsheetml/2006/main" count="236" uniqueCount="121">
  <si>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</si>
  <si>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</si>
  <si>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</si>
  <si>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</si>
  <si>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</si>
  <si>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</si>
  <si>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</si>
  <si>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</si>
  <si>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</si>
  <si>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</si>
  <si>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</si>
  <si>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</si>
  <si>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</si>
  <si>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</si>
  <si>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</si>
  <si>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</si>
  <si>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</si>
  <si>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</si>
  <si>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</si>
  <si>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</si>
  <si>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</si>
  <si>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</si>
  <si>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</si>
  <si>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</si>
  <si>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</si>
  <si>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</si>
  <si>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</si>
  <si>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</si>
  <si>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</si>
  <si>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</si>
  <si>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</si>
  <si>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</si>
  <si>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</si>
  <si>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</si>
  <si>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</si>
  <si>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</si>
  <si>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</si>
  <si>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</si>
  <si>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</si>
  <si>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</si>
  <si>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</si>
  <si>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</si>
  <si>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</si>
  <si>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</si>
  <si>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</si>
  <si>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</si>
  <si>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</si>
  <si>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</si>
  <si>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</si>
  <si>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</si>
  <si>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</si>
  <si>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</si>
  <si>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</si>
  <si>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</si>
  <si>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</si>
  <si>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</si>
  <si>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</si>
  <si>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</si>
  <si>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</si>
  <si>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</si>
  <si>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</si>
  <si>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</si>
  <si>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</si>
  <si>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</si>
  <si>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</si>
  <si>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</si>
  <si>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</si>
  <si>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</si>
  <si>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</si>
  <si>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</si>
  <si>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</si>
  <si>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</si>
  <si>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</si>
  <si>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</si>
  <si>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</si>
  <si>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</si>
  <si>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</si>
  <si>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</si>
  <si>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</si>
  <si>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</si>
  <si>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</si>
  <si>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</si>
  <si>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</si>
  <si>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</si>
  <si>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</si>
  <si>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</si>
  <si>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</si>
  <si>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</si>
  <si>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</si>
  <si>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</si>
  <si>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</si>
  <si>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</si>
  <si>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</si>
  <si>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</si>
  <si>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</si>
  <si>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</si>
  <si>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</si>
  <si>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</si>
  <si>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</si>
  <si>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秋田県　能代市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</si>
  <si>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</si>
  <si>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</si>
  <si>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</si>
  <si>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</si>
  <si>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</si>
  <si>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</si>
  <si>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</si>
  <si>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</si>
  <si>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</si>
  <si>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</si>
  <si>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</si>
  <si>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</si>
  <si>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</si>
  <si>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</si>
  <si>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</si>
  <si>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</si>
  <si>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</si>
  <si>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</si>
  <si>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xml:space="preserve"> 事業地区は、本市の農業集落排水事業を推進するためのモデル地区として政策的に事業を行ったため、経営は一般会計からの繰入金に依存している状況です。
　維持管理費の削減や使用料改定の検討が必要ですが、現在の使用料は下水道使用料と比較して高い水準となっていることから、次回の下水道使用料改定時に再度検討します。
　平成28年策定の能代市生活排水処理整備構想で、人口減少を考慮した将来の運営を考え、公共下水道へ接続することが最も有利となったことから、公共下水道への接続替えが可能となる2026年度以降まで必要最低限の経費で対応します。</t>
    <phoneticPr fontId="4"/>
  </si>
  <si>
    <t xml:space="preserve"> 施設は平成11年供用開始で22年経過しています。管渠の耐用年数は概ね50年であるため、当分の間は大規模な改築等の必要性はないと考えます。</t>
    <phoneticPr fontId="4"/>
  </si>
  <si>
    <t>① 収益的収支比率は、使用料や一般会計繰入金等の総収益で、維持管理費に地方債償還金を加えた費用をどの程度賄えているかの指標です。不足分は一般会計繰入金や前年度繰越金で賄っているため、実質収支は黒字ですが、単年度収支では赤字となっています。
④ 企業債残高対事業規模比率は、料金収入に対する企業債残高の割合であり、企業債残高の規模を表す指標です。企業債残高については、分流式下水道等に要する経費と判断し、ゼロとなっています。
⑤ 経費回収率は、使用料で回収すべき汚水処理費（維持管理費）を全て使用料で賄えているかを示す指標で100％以上であることが必要です。当事業では50％を下回っており、適正な使用料収入の確保や汚水処理費の削減が必要です。
⑥ 汚水処理原価は、有収水量１㎥あたりの汚水処理に要した費用で、工事費・維持管理費両方を含めた汚水処理に係るコストを表した指標です。数値基準はありませんが、年々増え続けているため、今後は更に効率的な汚水処理を検討する必要があります。
⑦ 施設利用率は、設備が一日に対応可能な処理能力に対する、一日の平均処理水量の割合であり、設備の利用状況や適正規模を判断する指標です。一般的には高い数値であることが望まれますが、比較的低くなっており、要因としては事業地区は農業集落排水のモデル事業として実施されており、接続率は100％となっているものの処理対象人口が少ないため、処理能力が過大になっているものと考えられます。
⑧ 水洗化率は、処理区域内人口のうち、実際に水洗便所を設置して汚水処理している人口の割合を表した指標です。公共用水域の水質保全や、使用料収入増加の観点から100％となることが望ましいです。当事業は100％となっています。</t>
    <rPh sb="399" eb="401">
      <t>ネンネン</t>
    </rPh>
    <rPh sb="401" eb="402">
      <t>ゾウ</t>
    </rPh>
    <rPh sb="403" eb="404">
      <t>ツヅ</t>
    </rPh>
    <rPh sb="414" eb="415">
      <t>サラ</t>
    </rPh>
    <rPh sb="420" eb="422">
      <t>オスイ</t>
    </rPh>
    <rPh sb="422" eb="424">
      <t>ショリ</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</si>
</sst>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3" fillId="0" borderId="6"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127-4CB7-96C3-71D60FA66497}"/>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2.0499999999999998</c:v>
                </c:pt>
                <c:pt idx="1">
                  <c:v>0.01</c:v>
                </c:pt>
                <c:pt idx="2">
                  <c:v>0.01</c:v>
                </c:pt>
                <c:pt idx="3">
                  <c:v>0.02</c:v>
                </c:pt>
                <c:pt idx="4">
                  <c:v>0.25</c:v>
                </c:pt>
              </c:numCache>
            </c:numRef>
          </c:val>
          <c:smooth val="0"/>
          <c:extLst>
            <c:ext xmlns:c16="http://schemas.microsoft.com/office/drawing/2014/chart" uri="{C3380CC4-5D6E-409C-BE32-E72D297353CC}">
              <c16:uniqueId val="{00000001-3127-4CB7-96C3-71D60FA66497}"/>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65.75</c:v>
                </c:pt>
                <c:pt idx="1">
                  <c:v>71.23</c:v>
                </c:pt>
                <c:pt idx="2">
                  <c:v>69.86</c:v>
                </c:pt>
                <c:pt idx="3">
                  <c:v>69.86</c:v>
                </c:pt>
                <c:pt idx="4">
                  <c:v>68.489999999999995</c:v>
                </c:pt>
              </c:numCache>
            </c:numRef>
          </c:val>
          <c:extLst>
            <c:ext xmlns:c16="http://schemas.microsoft.com/office/drawing/2014/chart" uri="{C3380CC4-5D6E-409C-BE32-E72D297353CC}">
              <c16:uniqueId val="{00000000-857F-48EA-B838-516A9C5AA043}"/>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60.65</c:v>
                </c:pt>
                <c:pt idx="1">
                  <c:v>51.75</c:v>
                </c:pt>
                <c:pt idx="2">
                  <c:v>50.68</c:v>
                </c:pt>
                <c:pt idx="3">
                  <c:v>50.14</c:v>
                </c:pt>
                <c:pt idx="4">
                  <c:v>54.83</c:v>
                </c:pt>
              </c:numCache>
            </c:numRef>
          </c:val>
          <c:smooth val="0"/>
          <c:extLst>
            <c:ext xmlns:c16="http://schemas.microsoft.com/office/drawing/2014/chart" uri="{C3380CC4-5D6E-409C-BE32-E72D297353CC}">
              <c16:uniqueId val="{00000001-857F-48EA-B838-516A9C5AA043}"/>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99.57</c:v>
                </c:pt>
                <c:pt idx="1">
                  <c:v>100</c:v>
                </c:pt>
                <c:pt idx="2">
                  <c:v>100</c:v>
                </c:pt>
                <c:pt idx="3">
                  <c:v>100</c:v>
                </c:pt>
                <c:pt idx="4">
                  <c:v>100</c:v>
                </c:pt>
              </c:numCache>
            </c:numRef>
          </c:val>
          <c:extLst>
            <c:ext xmlns:c16="http://schemas.microsoft.com/office/drawing/2014/chart" uri="{C3380CC4-5D6E-409C-BE32-E72D297353CC}">
              <c16:uniqueId val="{00000000-F3F4-4004-814C-D34BF54B63F7}"/>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84.58</c:v>
                </c:pt>
                <c:pt idx="1">
                  <c:v>84.84</c:v>
                </c:pt>
                <c:pt idx="2">
                  <c:v>84.86</c:v>
                </c:pt>
                <c:pt idx="3">
                  <c:v>84.98</c:v>
                </c:pt>
                <c:pt idx="4">
                  <c:v>84.7</c:v>
                </c:pt>
              </c:numCache>
            </c:numRef>
          </c:val>
          <c:smooth val="0"/>
          <c:extLst>
            <c:ext xmlns:c16="http://schemas.microsoft.com/office/drawing/2014/chart" uri="{C3380CC4-5D6E-409C-BE32-E72D297353CC}">
              <c16:uniqueId val="{00000001-F3F4-4004-814C-D34BF54B63F7}"/>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100.16</c:v>
                </c:pt>
                <c:pt idx="1">
                  <c:v>98.92</c:v>
                </c:pt>
                <c:pt idx="2">
                  <c:v>97.6</c:v>
                </c:pt>
                <c:pt idx="3">
                  <c:v>98.52</c:v>
                </c:pt>
                <c:pt idx="4">
                  <c:v>99.01</c:v>
                </c:pt>
              </c:numCache>
            </c:numRef>
          </c:val>
          <c:extLst>
            <c:ext xmlns:c16="http://schemas.microsoft.com/office/drawing/2014/chart" uri="{C3380CC4-5D6E-409C-BE32-E72D297353CC}">
              <c16:uniqueId val="{00000000-7B98-4F50-B72E-C4FEC2754CFB}"/>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B98-4F50-B72E-C4FEC2754CFB}"/>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B9E-4933-AE02-F65C12F3DB46}"/>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B9E-4933-AE02-F65C12F3DB46}"/>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5D4-4067-B554-730F7A4EE8E2}"/>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5D4-4067-B554-730F7A4EE8E2}"/>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2B0-42B4-900F-5051882FE290}"/>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2B0-42B4-900F-5051882FE290}"/>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17C-4DF1-B238-DDB4EDAA3CD6}"/>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17C-4DF1-B238-DDB4EDAA3CD6}"/>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39D-49EB-9BB5-3784A8673B5D}"/>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974.93</c:v>
                </c:pt>
                <c:pt idx="1">
                  <c:v>855.8</c:v>
                </c:pt>
                <c:pt idx="2">
                  <c:v>789.46</c:v>
                </c:pt>
                <c:pt idx="3">
                  <c:v>826.83</c:v>
                </c:pt>
                <c:pt idx="4">
                  <c:v>867.83</c:v>
                </c:pt>
              </c:numCache>
            </c:numRef>
          </c:val>
          <c:smooth val="0"/>
          <c:extLst>
            <c:ext xmlns:c16="http://schemas.microsoft.com/office/drawing/2014/chart" uri="{C3380CC4-5D6E-409C-BE32-E72D297353CC}">
              <c16:uniqueId val="{00000001-139D-49EB-9BB5-3784A8673B5D}"/>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56.41</c:v>
                </c:pt>
                <c:pt idx="1">
                  <c:v>55.68</c:v>
                </c:pt>
                <c:pt idx="2">
                  <c:v>53.06</c:v>
                </c:pt>
                <c:pt idx="3">
                  <c:v>51.68</c:v>
                </c:pt>
                <c:pt idx="4">
                  <c:v>46.8</c:v>
                </c:pt>
              </c:numCache>
            </c:numRef>
          </c:val>
          <c:extLst>
            <c:ext xmlns:c16="http://schemas.microsoft.com/office/drawing/2014/chart" uri="{C3380CC4-5D6E-409C-BE32-E72D297353CC}">
              <c16:uniqueId val="{00000000-19F7-4795-B4A8-45D1835E5F2F}"/>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55.32</c:v>
                </c:pt>
                <c:pt idx="1">
                  <c:v>59.8</c:v>
                </c:pt>
                <c:pt idx="2">
                  <c:v>57.77</c:v>
                </c:pt>
                <c:pt idx="3">
                  <c:v>57.31</c:v>
                </c:pt>
                <c:pt idx="4">
                  <c:v>57.08</c:v>
                </c:pt>
              </c:numCache>
            </c:numRef>
          </c:val>
          <c:smooth val="0"/>
          <c:extLst>
            <c:ext xmlns:c16="http://schemas.microsoft.com/office/drawing/2014/chart" uri="{C3380CC4-5D6E-409C-BE32-E72D297353CC}">
              <c16:uniqueId val="{00000001-19F7-4795-B4A8-45D1835E5F2F}"/>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317.83999999999997</c:v>
                </c:pt>
                <c:pt idx="1">
                  <c:v>321.39999999999998</c:v>
                </c:pt>
                <c:pt idx="2">
                  <c:v>333.32</c:v>
                </c:pt>
                <c:pt idx="3">
                  <c:v>340.97</c:v>
                </c:pt>
                <c:pt idx="4">
                  <c:v>378.81</c:v>
                </c:pt>
              </c:numCache>
            </c:numRef>
          </c:val>
          <c:extLst>
            <c:ext xmlns:c16="http://schemas.microsoft.com/office/drawing/2014/chart" uri="{C3380CC4-5D6E-409C-BE32-E72D297353CC}">
              <c16:uniqueId val="{00000000-5AF3-4107-B41A-FFE665216669}"/>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283.17</c:v>
                </c:pt>
                <c:pt idx="1">
                  <c:v>263.76</c:v>
                </c:pt>
                <c:pt idx="2">
                  <c:v>274.35000000000002</c:v>
                </c:pt>
                <c:pt idx="3">
                  <c:v>273.52</c:v>
                </c:pt>
                <c:pt idx="4">
                  <c:v>274.99</c:v>
                </c:pt>
              </c:numCache>
            </c:numRef>
          </c:val>
          <c:smooth val="0"/>
          <c:extLst>
            <c:ext xmlns:c16="http://schemas.microsoft.com/office/drawing/2014/chart" uri="{C3380CC4-5D6E-409C-BE32-E72D297353CC}">
              <c16:uniqueId val="{00000001-5AF3-4107-B41A-FFE665216669}"/>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【832.52】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【60.94】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N7"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秋田県　能代市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F2</v>
      </c>
      <c r="X8" s="49"/>
      <c r="Y8" s="49"/>
      <c r="Z8" s="49"/>
      <c r="AA8" s="49"/>
      <c r="AB8" s="49"/>
      <c r="AC8" s="49"/>
      <c r="AD8" s="50" t="str">
        <f>データ!$M$6</f>
        <v>非設置</v>
      </c>
      <c r="AE8" s="50"/>
      <c r="AF8" s="50"/>
      <c r="AG8" s="50"/>
      <c r="AH8" s="50"/>
      <c r="AI8" s="50"/>
      <c r="AJ8" s="50"/>
      <c r="AK8" s="3"/>
      <c r="AL8" s="51">
        <f>データ!S6</f>
        <v>51409</v>
      </c>
      <c r="AM8" s="51"/>
      <c r="AN8" s="51"/>
      <c r="AO8" s="51"/>
      <c r="AP8" s="51"/>
      <c r="AQ8" s="51"/>
      <c r="AR8" s="51"/>
      <c r="AS8" s="51"/>
      <c r="AT8" s="46">
        <f>データ!T6</f>
        <v>426.95</v>
      </c>
      <c r="AU8" s="46"/>
      <c r="AV8" s="46"/>
      <c r="AW8" s="46"/>
      <c r="AX8" s="46"/>
      <c r="AY8" s="46"/>
      <c r="AZ8" s="46"/>
      <c r="BA8" s="46"/>
      <c r="BB8" s="46">
        <f>データ!U6</f>
        <v>120.41</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0.4</v>
      </c>
      <c r="Q10" s="46"/>
      <c r="R10" s="46"/>
      <c r="S10" s="46"/>
      <c r="T10" s="46"/>
      <c r="U10" s="46"/>
      <c r="V10" s="46"/>
      <c r="W10" s="46">
        <f>データ!Q6</f>
        <v>100</v>
      </c>
      <c r="X10" s="46"/>
      <c r="Y10" s="46"/>
      <c r="Z10" s="46"/>
      <c r="AA10" s="46"/>
      <c r="AB10" s="46"/>
      <c r="AC10" s="46"/>
      <c r="AD10" s="51">
        <f>データ!R6</f>
        <v>3564</v>
      </c>
      <c r="AE10" s="51"/>
      <c r="AF10" s="51"/>
      <c r="AG10" s="51"/>
      <c r="AH10" s="51"/>
      <c r="AI10" s="51"/>
      <c r="AJ10" s="51"/>
      <c r="AK10" s="2"/>
      <c r="AL10" s="51">
        <f>データ!V6</f>
        <v>205</v>
      </c>
      <c r="AM10" s="51"/>
      <c r="AN10" s="51"/>
      <c r="AO10" s="51"/>
      <c r="AP10" s="51"/>
      <c r="AQ10" s="51"/>
      <c r="AR10" s="51"/>
      <c r="AS10" s="51"/>
      <c r="AT10" s="46">
        <f>データ!W6</f>
        <v>0.16</v>
      </c>
      <c r="AU10" s="46"/>
      <c r="AV10" s="46"/>
      <c r="AW10" s="46"/>
      <c r="AX10" s="46"/>
      <c r="AY10" s="46"/>
      <c r="AZ10" s="46"/>
      <c r="BA10" s="46"/>
      <c r="BB10" s="46">
        <f>データ!X6</f>
        <v>1281.25</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6" t="s">
        <v>120</v>
      </c>
      <c r="BM16" s="77"/>
      <c r="BN16" s="77"/>
      <c r="BO16" s="77"/>
      <c r="BP16" s="77"/>
      <c r="BQ16" s="77"/>
      <c r="BR16" s="77"/>
      <c r="BS16" s="77"/>
      <c r="BT16" s="77"/>
      <c r="BU16" s="77"/>
      <c r="BV16" s="77"/>
      <c r="BW16" s="77"/>
      <c r="BX16" s="77"/>
      <c r="BY16" s="77"/>
      <c r="BZ16" s="78"/>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6"/>
      <c r="BM17" s="77"/>
      <c r="BN17" s="77"/>
      <c r="BO17" s="77"/>
      <c r="BP17" s="77"/>
      <c r="BQ17" s="77"/>
      <c r="BR17" s="77"/>
      <c r="BS17" s="77"/>
      <c r="BT17" s="77"/>
      <c r="BU17" s="77"/>
      <c r="BV17" s="77"/>
      <c r="BW17" s="77"/>
      <c r="BX17" s="77"/>
      <c r="BY17" s="77"/>
      <c r="BZ17" s="78"/>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6"/>
      <c r="BM18" s="77"/>
      <c r="BN18" s="77"/>
      <c r="BO18" s="77"/>
      <c r="BP18" s="77"/>
      <c r="BQ18" s="77"/>
      <c r="BR18" s="77"/>
      <c r="BS18" s="77"/>
      <c r="BT18" s="77"/>
      <c r="BU18" s="77"/>
      <c r="BV18" s="77"/>
      <c r="BW18" s="77"/>
      <c r="BX18" s="77"/>
      <c r="BY18" s="77"/>
      <c r="BZ18" s="78"/>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6"/>
      <c r="BM19" s="77"/>
      <c r="BN19" s="77"/>
      <c r="BO19" s="77"/>
      <c r="BP19" s="77"/>
      <c r="BQ19" s="77"/>
      <c r="BR19" s="77"/>
      <c r="BS19" s="77"/>
      <c r="BT19" s="77"/>
      <c r="BU19" s="77"/>
      <c r="BV19" s="77"/>
      <c r="BW19" s="77"/>
      <c r="BX19" s="77"/>
      <c r="BY19" s="77"/>
      <c r="BZ19" s="78"/>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6"/>
      <c r="BM20" s="77"/>
      <c r="BN20" s="77"/>
      <c r="BO20" s="77"/>
      <c r="BP20" s="77"/>
      <c r="BQ20" s="77"/>
      <c r="BR20" s="77"/>
      <c r="BS20" s="77"/>
      <c r="BT20" s="77"/>
      <c r="BU20" s="77"/>
      <c r="BV20" s="77"/>
      <c r="BW20" s="77"/>
      <c r="BX20" s="77"/>
      <c r="BY20" s="77"/>
      <c r="BZ20" s="78"/>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6"/>
      <c r="BM21" s="77"/>
      <c r="BN21" s="77"/>
      <c r="BO21" s="77"/>
      <c r="BP21" s="77"/>
      <c r="BQ21" s="77"/>
      <c r="BR21" s="77"/>
      <c r="BS21" s="77"/>
      <c r="BT21" s="77"/>
      <c r="BU21" s="77"/>
      <c r="BV21" s="77"/>
      <c r="BW21" s="77"/>
      <c r="BX21" s="77"/>
      <c r="BY21" s="77"/>
      <c r="BZ21" s="78"/>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6"/>
      <c r="BM22" s="77"/>
      <c r="BN22" s="77"/>
      <c r="BO22" s="77"/>
      <c r="BP22" s="77"/>
      <c r="BQ22" s="77"/>
      <c r="BR22" s="77"/>
      <c r="BS22" s="77"/>
      <c r="BT22" s="77"/>
      <c r="BU22" s="77"/>
      <c r="BV22" s="77"/>
      <c r="BW22" s="77"/>
      <c r="BX22" s="77"/>
      <c r="BY22" s="77"/>
      <c r="BZ22" s="78"/>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6"/>
      <c r="BM23" s="77"/>
      <c r="BN23" s="77"/>
      <c r="BO23" s="77"/>
      <c r="BP23" s="77"/>
      <c r="BQ23" s="77"/>
      <c r="BR23" s="77"/>
      <c r="BS23" s="77"/>
      <c r="BT23" s="77"/>
      <c r="BU23" s="77"/>
      <c r="BV23" s="77"/>
      <c r="BW23" s="77"/>
      <c r="BX23" s="77"/>
      <c r="BY23" s="77"/>
      <c r="BZ23" s="78"/>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6"/>
      <c r="BM24" s="77"/>
      <c r="BN24" s="77"/>
      <c r="BO24" s="77"/>
      <c r="BP24" s="77"/>
      <c r="BQ24" s="77"/>
      <c r="BR24" s="77"/>
      <c r="BS24" s="77"/>
      <c r="BT24" s="77"/>
      <c r="BU24" s="77"/>
      <c r="BV24" s="77"/>
      <c r="BW24" s="77"/>
      <c r="BX24" s="77"/>
      <c r="BY24" s="77"/>
      <c r="BZ24" s="78"/>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6"/>
      <c r="BM25" s="77"/>
      <c r="BN25" s="77"/>
      <c r="BO25" s="77"/>
      <c r="BP25" s="77"/>
      <c r="BQ25" s="77"/>
      <c r="BR25" s="77"/>
      <c r="BS25" s="77"/>
      <c r="BT25" s="77"/>
      <c r="BU25" s="77"/>
      <c r="BV25" s="77"/>
      <c r="BW25" s="77"/>
      <c r="BX25" s="77"/>
      <c r="BY25" s="77"/>
      <c r="BZ25" s="78"/>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6"/>
      <c r="BM26" s="77"/>
      <c r="BN26" s="77"/>
      <c r="BO26" s="77"/>
      <c r="BP26" s="77"/>
      <c r="BQ26" s="77"/>
      <c r="BR26" s="77"/>
      <c r="BS26" s="77"/>
      <c r="BT26" s="77"/>
      <c r="BU26" s="77"/>
      <c r="BV26" s="77"/>
      <c r="BW26" s="77"/>
      <c r="BX26" s="77"/>
      <c r="BY26" s="77"/>
      <c r="BZ26" s="78"/>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6"/>
      <c r="BM27" s="77"/>
      <c r="BN27" s="77"/>
      <c r="BO27" s="77"/>
      <c r="BP27" s="77"/>
      <c r="BQ27" s="77"/>
      <c r="BR27" s="77"/>
      <c r="BS27" s="77"/>
      <c r="BT27" s="77"/>
      <c r="BU27" s="77"/>
      <c r="BV27" s="77"/>
      <c r="BW27" s="77"/>
      <c r="BX27" s="77"/>
      <c r="BY27" s="77"/>
      <c r="BZ27" s="78"/>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6"/>
      <c r="BM28" s="77"/>
      <c r="BN28" s="77"/>
      <c r="BO28" s="77"/>
      <c r="BP28" s="77"/>
      <c r="BQ28" s="77"/>
      <c r="BR28" s="77"/>
      <c r="BS28" s="77"/>
      <c r="BT28" s="77"/>
      <c r="BU28" s="77"/>
      <c r="BV28" s="77"/>
      <c r="BW28" s="77"/>
      <c r="BX28" s="77"/>
      <c r="BY28" s="77"/>
      <c r="BZ28" s="78"/>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6"/>
      <c r="BM29" s="77"/>
      <c r="BN29" s="77"/>
      <c r="BO29" s="77"/>
      <c r="BP29" s="77"/>
      <c r="BQ29" s="77"/>
      <c r="BR29" s="77"/>
      <c r="BS29" s="77"/>
      <c r="BT29" s="77"/>
      <c r="BU29" s="77"/>
      <c r="BV29" s="77"/>
      <c r="BW29" s="77"/>
      <c r="BX29" s="77"/>
      <c r="BY29" s="77"/>
      <c r="BZ29" s="78"/>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6"/>
      <c r="BM30" s="77"/>
      <c r="BN30" s="77"/>
      <c r="BO30" s="77"/>
      <c r="BP30" s="77"/>
      <c r="BQ30" s="77"/>
      <c r="BR30" s="77"/>
      <c r="BS30" s="77"/>
      <c r="BT30" s="77"/>
      <c r="BU30" s="77"/>
      <c r="BV30" s="77"/>
      <c r="BW30" s="77"/>
      <c r="BX30" s="77"/>
      <c r="BY30" s="77"/>
      <c r="BZ30" s="78"/>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6"/>
      <c r="BM31" s="77"/>
      <c r="BN31" s="77"/>
      <c r="BO31" s="77"/>
      <c r="BP31" s="77"/>
      <c r="BQ31" s="77"/>
      <c r="BR31" s="77"/>
      <c r="BS31" s="77"/>
      <c r="BT31" s="77"/>
      <c r="BU31" s="77"/>
      <c r="BV31" s="77"/>
      <c r="BW31" s="77"/>
      <c r="BX31" s="77"/>
      <c r="BY31" s="77"/>
      <c r="BZ31" s="78"/>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6"/>
      <c r="BM32" s="77"/>
      <c r="BN32" s="77"/>
      <c r="BO32" s="77"/>
      <c r="BP32" s="77"/>
      <c r="BQ32" s="77"/>
      <c r="BR32" s="77"/>
      <c r="BS32" s="77"/>
      <c r="BT32" s="77"/>
      <c r="BU32" s="77"/>
      <c r="BV32" s="77"/>
      <c r="BW32" s="77"/>
      <c r="BX32" s="77"/>
      <c r="BY32" s="77"/>
      <c r="BZ32" s="78"/>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6"/>
      <c r="BM33" s="77"/>
      <c r="BN33" s="77"/>
      <c r="BO33" s="77"/>
      <c r="BP33" s="77"/>
      <c r="BQ33" s="77"/>
      <c r="BR33" s="77"/>
      <c r="BS33" s="77"/>
      <c r="BT33" s="77"/>
      <c r="BU33" s="77"/>
      <c r="BV33" s="77"/>
      <c r="BW33" s="77"/>
      <c r="BX33" s="77"/>
      <c r="BY33" s="77"/>
      <c r="BZ33" s="78"/>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6"/>
      <c r="BM34" s="77"/>
      <c r="BN34" s="77"/>
      <c r="BO34" s="77"/>
      <c r="BP34" s="77"/>
      <c r="BQ34" s="77"/>
      <c r="BR34" s="77"/>
      <c r="BS34" s="77"/>
      <c r="BT34" s="77"/>
      <c r="BU34" s="77"/>
      <c r="BV34" s="77"/>
      <c r="BW34" s="77"/>
      <c r="BX34" s="77"/>
      <c r="BY34" s="77"/>
      <c r="BZ34" s="78"/>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6"/>
      <c r="BM35" s="77"/>
      <c r="BN35" s="77"/>
      <c r="BO35" s="77"/>
      <c r="BP35" s="77"/>
      <c r="BQ35" s="77"/>
      <c r="BR35" s="77"/>
      <c r="BS35" s="77"/>
      <c r="BT35" s="77"/>
      <c r="BU35" s="77"/>
      <c r="BV35" s="77"/>
      <c r="BW35" s="77"/>
      <c r="BX35" s="77"/>
      <c r="BY35" s="77"/>
      <c r="BZ35" s="78"/>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6"/>
      <c r="BM36" s="77"/>
      <c r="BN36" s="77"/>
      <c r="BO36" s="77"/>
      <c r="BP36" s="77"/>
      <c r="BQ36" s="77"/>
      <c r="BR36" s="77"/>
      <c r="BS36" s="77"/>
      <c r="BT36" s="77"/>
      <c r="BU36" s="77"/>
      <c r="BV36" s="77"/>
      <c r="BW36" s="77"/>
      <c r="BX36" s="77"/>
      <c r="BY36" s="77"/>
      <c r="BZ36" s="78"/>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6"/>
      <c r="BM37" s="77"/>
      <c r="BN37" s="77"/>
      <c r="BO37" s="77"/>
      <c r="BP37" s="77"/>
      <c r="BQ37" s="77"/>
      <c r="BR37" s="77"/>
      <c r="BS37" s="77"/>
      <c r="BT37" s="77"/>
      <c r="BU37" s="77"/>
      <c r="BV37" s="77"/>
      <c r="BW37" s="77"/>
      <c r="BX37" s="77"/>
      <c r="BY37" s="77"/>
      <c r="BZ37" s="78"/>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6"/>
      <c r="BM38" s="77"/>
      <c r="BN38" s="77"/>
      <c r="BO38" s="77"/>
      <c r="BP38" s="77"/>
      <c r="BQ38" s="77"/>
      <c r="BR38" s="77"/>
      <c r="BS38" s="77"/>
      <c r="BT38" s="77"/>
      <c r="BU38" s="77"/>
      <c r="BV38" s="77"/>
      <c r="BW38" s="77"/>
      <c r="BX38" s="77"/>
      <c r="BY38" s="77"/>
      <c r="BZ38" s="78"/>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6"/>
      <c r="BM39" s="77"/>
      <c r="BN39" s="77"/>
      <c r="BO39" s="77"/>
      <c r="BP39" s="77"/>
      <c r="BQ39" s="77"/>
      <c r="BR39" s="77"/>
      <c r="BS39" s="77"/>
      <c r="BT39" s="77"/>
      <c r="BU39" s="77"/>
      <c r="BV39" s="77"/>
      <c r="BW39" s="77"/>
      <c r="BX39" s="77"/>
      <c r="BY39" s="77"/>
      <c r="BZ39" s="78"/>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6"/>
      <c r="BM40" s="77"/>
      <c r="BN40" s="77"/>
      <c r="BO40" s="77"/>
      <c r="BP40" s="77"/>
      <c r="BQ40" s="77"/>
      <c r="BR40" s="77"/>
      <c r="BS40" s="77"/>
      <c r="BT40" s="77"/>
      <c r="BU40" s="77"/>
      <c r="BV40" s="77"/>
      <c r="BW40" s="77"/>
      <c r="BX40" s="77"/>
      <c r="BY40" s="77"/>
      <c r="BZ40" s="78"/>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6"/>
      <c r="BM41" s="77"/>
      <c r="BN41" s="77"/>
      <c r="BO41" s="77"/>
      <c r="BP41" s="77"/>
      <c r="BQ41" s="77"/>
      <c r="BR41" s="77"/>
      <c r="BS41" s="77"/>
      <c r="BT41" s="77"/>
      <c r="BU41" s="77"/>
      <c r="BV41" s="77"/>
      <c r="BW41" s="77"/>
      <c r="BX41" s="77"/>
      <c r="BY41" s="77"/>
      <c r="BZ41" s="78"/>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6"/>
      <c r="BM42" s="77"/>
      <c r="BN42" s="77"/>
      <c r="BO42" s="77"/>
      <c r="BP42" s="77"/>
      <c r="BQ42" s="77"/>
      <c r="BR42" s="77"/>
      <c r="BS42" s="77"/>
      <c r="BT42" s="77"/>
      <c r="BU42" s="77"/>
      <c r="BV42" s="77"/>
      <c r="BW42" s="77"/>
      <c r="BX42" s="77"/>
      <c r="BY42" s="77"/>
      <c r="BZ42" s="78"/>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6"/>
      <c r="BM43" s="77"/>
      <c r="BN43" s="77"/>
      <c r="BO43" s="77"/>
      <c r="BP43" s="77"/>
      <c r="BQ43" s="77"/>
      <c r="BR43" s="77"/>
      <c r="BS43" s="77"/>
      <c r="BT43" s="77"/>
      <c r="BU43" s="77"/>
      <c r="BV43" s="77"/>
      <c r="BW43" s="77"/>
      <c r="BX43" s="77"/>
      <c r="BY43" s="77"/>
      <c r="BZ43" s="78"/>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119</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118</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【832.52】</v>
      </c>
      <c r="I86" s="26" t="str">
        <f>データ!CA6</f>
        <v>【60.94】</v>
      </c>
      <c r="J86" s="26" t="str">
        <f>データ!CL6</f>
        <v>【253.04】</v>
      </c>
      <c r="K86" s="26" t="str">
        <f>データ!CW6</f>
        <v>【54.84】</v>
      </c>
      <c r="L86" s="26" t="str">
        <f>データ!DH6</f>
        <v>【86.60】</v>
      </c>
      <c r="M86" s="26" t="s">
        <v>44</v>
      </c>
      <c r="N86" s="26" t="s">
        <v>45</v>
      </c>
      <c r="O86" s="26" t="str">
        <f>データ!EO6</f>
        <v>【0.16】</v>
      </c>
    </row>
  </sheetData>
  <sheetProtection algorithmName="SHA-512" hashValue="LgX2GY9At9cJCFYW77qKkbA1EIlmkcxbFtQ2NdWPTy+JPVATNIdIWLNFi8GNplpiF3Ea1ruWQvclYtQsruiu6A==" saltValue="gPagSFADlpOIRkzB7ONbL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48</v>
      </c>
      <c r="B3" s="29" t="s">
        <v>49</v>
      </c>
      <c r="C3" s="29" t="s">
        <v>50</v>
      </c>
      <c r="D3" s="29" t="s">
        <v>51</v>
      </c>
      <c r="E3" s="29" t="s">
        <v>52</v>
      </c>
      <c r="F3" s="29" t="s">
        <v>53</v>
      </c>
      <c r="G3" s="29" t="s">
        <v>54</v>
      </c>
      <c r="H3" s="83" t="s">
        <v>55</v>
      </c>
      <c r="I3" s="84"/>
      <c r="J3" s="84"/>
      <c r="K3" s="84"/>
      <c r="L3" s="84"/>
      <c r="M3" s="84"/>
      <c r="N3" s="84"/>
      <c r="O3" s="84"/>
      <c r="P3" s="84"/>
      <c r="Q3" s="84"/>
      <c r="R3" s="84"/>
      <c r="S3" s="84"/>
      <c r="T3" s="84"/>
      <c r="U3" s="84"/>
      <c r="V3" s="84"/>
      <c r="W3" s="84"/>
      <c r="X3" s="85"/>
      <c r="Y3" s="89" t="s">
        <v>56</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57</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x14ac:dyDescent="0.15">
      <c r="A4" s="28" t="s">
        <v>58</v>
      </c>
      <c r="B4" s="30"/>
      <c r="C4" s="30"/>
      <c r="D4" s="30"/>
      <c r="E4" s="30"/>
      <c r="F4" s="30"/>
      <c r="G4" s="30"/>
      <c r="H4" s="86"/>
      <c r="I4" s="87"/>
      <c r="J4" s="87"/>
      <c r="K4" s="87"/>
      <c r="L4" s="87"/>
      <c r="M4" s="87"/>
      <c r="N4" s="87"/>
      <c r="O4" s="87"/>
      <c r="P4" s="87"/>
      <c r="Q4" s="87"/>
      <c r="R4" s="87"/>
      <c r="S4" s="87"/>
      <c r="T4" s="87"/>
      <c r="U4" s="87"/>
      <c r="V4" s="87"/>
      <c r="W4" s="87"/>
      <c r="X4" s="88"/>
      <c r="Y4" s="82" t="s">
        <v>59</v>
      </c>
      <c r="Z4" s="82"/>
      <c r="AA4" s="82"/>
      <c r="AB4" s="82"/>
      <c r="AC4" s="82"/>
      <c r="AD4" s="82"/>
      <c r="AE4" s="82"/>
      <c r="AF4" s="82"/>
      <c r="AG4" s="82"/>
      <c r="AH4" s="82"/>
      <c r="AI4" s="82"/>
      <c r="AJ4" s="82" t="s">
        <v>60</v>
      </c>
      <c r="AK4" s="82"/>
      <c r="AL4" s="82"/>
      <c r="AM4" s="82"/>
      <c r="AN4" s="82"/>
      <c r="AO4" s="82"/>
      <c r="AP4" s="82"/>
      <c r="AQ4" s="82"/>
      <c r="AR4" s="82"/>
      <c r="AS4" s="82"/>
      <c r="AT4" s="82"/>
      <c r="AU4" s="82" t="s">
        <v>61</v>
      </c>
      <c r="AV4" s="82"/>
      <c r="AW4" s="82"/>
      <c r="AX4" s="82"/>
      <c r="AY4" s="82"/>
      <c r="AZ4" s="82"/>
      <c r="BA4" s="82"/>
      <c r="BB4" s="82"/>
      <c r="BC4" s="82"/>
      <c r="BD4" s="82"/>
      <c r="BE4" s="82"/>
      <c r="BF4" s="82" t="s">
        <v>62</v>
      </c>
      <c r="BG4" s="82"/>
      <c r="BH4" s="82"/>
      <c r="BI4" s="82"/>
      <c r="BJ4" s="82"/>
      <c r="BK4" s="82"/>
      <c r="BL4" s="82"/>
      <c r="BM4" s="82"/>
      <c r="BN4" s="82"/>
      <c r="BO4" s="82"/>
      <c r="BP4" s="82"/>
      <c r="BQ4" s="82" t="s">
        <v>63</v>
      </c>
      <c r="BR4" s="82"/>
      <c r="BS4" s="82"/>
      <c r="BT4" s="82"/>
      <c r="BU4" s="82"/>
      <c r="BV4" s="82"/>
      <c r="BW4" s="82"/>
      <c r="BX4" s="82"/>
      <c r="BY4" s="82"/>
      <c r="BZ4" s="82"/>
      <c r="CA4" s="82"/>
      <c r="CB4" s="82" t="s">
        <v>64</v>
      </c>
      <c r="CC4" s="82"/>
      <c r="CD4" s="82"/>
      <c r="CE4" s="82"/>
      <c r="CF4" s="82"/>
      <c r="CG4" s="82"/>
      <c r="CH4" s="82"/>
      <c r="CI4" s="82"/>
      <c r="CJ4" s="82"/>
      <c r="CK4" s="82"/>
      <c r="CL4" s="82"/>
      <c r="CM4" s="82" t="s">
        <v>65</v>
      </c>
      <c r="CN4" s="82"/>
      <c r="CO4" s="82"/>
      <c r="CP4" s="82"/>
      <c r="CQ4" s="82"/>
      <c r="CR4" s="82"/>
      <c r="CS4" s="82"/>
      <c r="CT4" s="82"/>
      <c r="CU4" s="82"/>
      <c r="CV4" s="82"/>
      <c r="CW4" s="82"/>
      <c r="CX4" s="82" t="s">
        <v>66</v>
      </c>
      <c r="CY4" s="82"/>
      <c r="CZ4" s="82"/>
      <c r="DA4" s="82"/>
      <c r="DB4" s="82"/>
      <c r="DC4" s="82"/>
      <c r="DD4" s="82"/>
      <c r="DE4" s="82"/>
      <c r="DF4" s="82"/>
      <c r="DG4" s="82"/>
      <c r="DH4" s="82"/>
      <c r="DI4" s="82" t="s">
        <v>67</v>
      </c>
      <c r="DJ4" s="82"/>
      <c r="DK4" s="82"/>
      <c r="DL4" s="82"/>
      <c r="DM4" s="82"/>
      <c r="DN4" s="82"/>
      <c r="DO4" s="82"/>
      <c r="DP4" s="82"/>
      <c r="DQ4" s="82"/>
      <c r="DR4" s="82"/>
      <c r="DS4" s="82"/>
      <c r="DT4" s="82" t="s">
        <v>68</v>
      </c>
      <c r="DU4" s="82"/>
      <c r="DV4" s="82"/>
      <c r="DW4" s="82"/>
      <c r="DX4" s="82"/>
      <c r="DY4" s="82"/>
      <c r="DZ4" s="82"/>
      <c r="EA4" s="82"/>
      <c r="EB4" s="82"/>
      <c r="EC4" s="82"/>
      <c r="ED4" s="82"/>
      <c r="EE4" s="82" t="s">
        <v>69</v>
      </c>
      <c r="EF4" s="82"/>
      <c r="EG4" s="82"/>
      <c r="EH4" s="82"/>
      <c r="EI4" s="82"/>
      <c r="EJ4" s="82"/>
      <c r="EK4" s="82"/>
      <c r="EL4" s="82"/>
      <c r="EM4" s="82"/>
      <c r="EN4" s="82"/>
      <c r="EO4" s="82"/>
    </row>
    <row r="5" spans="1:145" x14ac:dyDescent="0.15">
      <c r="A5" s="28" t="s">
        <v>70</v>
      </c>
      <c r="B5" s="31"/>
      <c r="C5" s="31"/>
      <c r="D5" s="31"/>
      <c r="E5" s="31"/>
      <c r="F5" s="31"/>
      <c r="G5" s="31"/>
      <c r="H5" s="32" t="s">
        <v>71</v>
      </c>
      <c r="I5" s="32" t="s">
        <v>72</v>
      </c>
      <c r="J5" s="32" t="s">
        <v>73</v>
      </c>
      <c r="K5" s="32" t="s">
        <v>74</v>
      </c>
      <c r="L5" s="32" t="s">
        <v>75</v>
      </c>
      <c r="M5" s="32" t="s">
        <v>5</v>
      </c>
      <c r="N5" s="32" t="s">
        <v>76</v>
      </c>
      <c r="O5" s="32" t="s">
        <v>77</v>
      </c>
      <c r="P5" s="32" t="s">
        <v>78</v>
      </c>
      <c r="Q5" s="32" t="s">
        <v>79</v>
      </c>
      <c r="R5" s="32" t="s">
        <v>80</v>
      </c>
      <c r="S5" s="32" t="s">
        <v>81</v>
      </c>
      <c r="T5" s="32" t="s">
        <v>82</v>
      </c>
      <c r="U5" s="32" t="s">
        <v>83</v>
      </c>
      <c r="V5" s="32" t="s">
        <v>84</v>
      </c>
      <c r="W5" s="32" t="s">
        <v>85</v>
      </c>
      <c r="X5" s="32" t="s">
        <v>86</v>
      </c>
      <c r="Y5" s="32" t="s">
        <v>87</v>
      </c>
      <c r="Z5" s="32" t="s">
        <v>88</v>
      </c>
      <c r="AA5" s="32" t="s">
        <v>89</v>
      </c>
      <c r="AB5" s="32" t="s">
        <v>90</v>
      </c>
      <c r="AC5" s="32" t="s">
        <v>91</v>
      </c>
      <c r="AD5" s="32" t="s">
        <v>92</v>
      </c>
      <c r="AE5" s="32" t="s">
        <v>93</v>
      </c>
      <c r="AF5" s="32" t="s">
        <v>94</v>
      </c>
      <c r="AG5" s="32" t="s">
        <v>95</v>
      </c>
      <c r="AH5" s="32" t="s">
        <v>96</v>
      </c>
      <c r="AI5" s="32" t="s">
        <v>31</v>
      </c>
      <c r="AJ5" s="32" t="s">
        <v>87</v>
      </c>
      <c r="AK5" s="32" t="s">
        <v>88</v>
      </c>
      <c r="AL5" s="32" t="s">
        <v>89</v>
      </c>
      <c r="AM5" s="32" t="s">
        <v>90</v>
      </c>
      <c r="AN5" s="32" t="s">
        <v>91</v>
      </c>
      <c r="AO5" s="32" t="s">
        <v>92</v>
      </c>
      <c r="AP5" s="32" t="s">
        <v>93</v>
      </c>
      <c r="AQ5" s="32" t="s">
        <v>94</v>
      </c>
      <c r="AR5" s="32" t="s">
        <v>95</v>
      </c>
      <c r="AS5" s="32" t="s">
        <v>96</v>
      </c>
      <c r="AT5" s="32" t="s">
        <v>97</v>
      </c>
      <c r="AU5" s="32" t="s">
        <v>87</v>
      </c>
      <c r="AV5" s="32" t="s">
        <v>88</v>
      </c>
      <c r="AW5" s="32" t="s">
        <v>89</v>
      </c>
      <c r="AX5" s="32" t="s">
        <v>90</v>
      </c>
      <c r="AY5" s="32" t="s">
        <v>91</v>
      </c>
      <c r="AZ5" s="32" t="s">
        <v>92</v>
      </c>
      <c r="BA5" s="32" t="s">
        <v>93</v>
      </c>
      <c r="BB5" s="32" t="s">
        <v>94</v>
      </c>
      <c r="BC5" s="32" t="s">
        <v>95</v>
      </c>
      <c r="BD5" s="32" t="s">
        <v>96</v>
      </c>
      <c r="BE5" s="32" t="s">
        <v>97</v>
      </c>
      <c r="BF5" s="32" t="s">
        <v>87</v>
      </c>
      <c r="BG5" s="32" t="s">
        <v>88</v>
      </c>
      <c r="BH5" s="32" t="s">
        <v>89</v>
      </c>
      <c r="BI5" s="32" t="s">
        <v>90</v>
      </c>
      <c r="BJ5" s="32" t="s">
        <v>91</v>
      </c>
      <c r="BK5" s="32" t="s">
        <v>92</v>
      </c>
      <c r="BL5" s="32" t="s">
        <v>93</v>
      </c>
      <c r="BM5" s="32" t="s">
        <v>94</v>
      </c>
      <c r="BN5" s="32" t="s">
        <v>95</v>
      </c>
      <c r="BO5" s="32" t="s">
        <v>96</v>
      </c>
      <c r="BP5" s="32" t="s">
        <v>97</v>
      </c>
      <c r="BQ5" s="32" t="s">
        <v>87</v>
      </c>
      <c r="BR5" s="32" t="s">
        <v>88</v>
      </c>
      <c r="BS5" s="32" t="s">
        <v>89</v>
      </c>
      <c r="BT5" s="32" t="s">
        <v>90</v>
      </c>
      <c r="BU5" s="32" t="s">
        <v>91</v>
      </c>
      <c r="BV5" s="32" t="s">
        <v>92</v>
      </c>
      <c r="BW5" s="32" t="s">
        <v>93</v>
      </c>
      <c r="BX5" s="32" t="s">
        <v>94</v>
      </c>
      <c r="BY5" s="32" t="s">
        <v>95</v>
      </c>
      <c r="BZ5" s="32" t="s">
        <v>96</v>
      </c>
      <c r="CA5" s="32" t="s">
        <v>97</v>
      </c>
      <c r="CB5" s="32" t="s">
        <v>87</v>
      </c>
      <c r="CC5" s="32" t="s">
        <v>88</v>
      </c>
      <c r="CD5" s="32" t="s">
        <v>89</v>
      </c>
      <c r="CE5" s="32" t="s">
        <v>90</v>
      </c>
      <c r="CF5" s="32" t="s">
        <v>91</v>
      </c>
      <c r="CG5" s="32" t="s">
        <v>92</v>
      </c>
      <c r="CH5" s="32" t="s">
        <v>93</v>
      </c>
      <c r="CI5" s="32" t="s">
        <v>94</v>
      </c>
      <c r="CJ5" s="32" t="s">
        <v>95</v>
      </c>
      <c r="CK5" s="32" t="s">
        <v>96</v>
      </c>
      <c r="CL5" s="32" t="s">
        <v>97</v>
      </c>
      <c r="CM5" s="32" t="s">
        <v>87</v>
      </c>
      <c r="CN5" s="32" t="s">
        <v>88</v>
      </c>
      <c r="CO5" s="32" t="s">
        <v>89</v>
      </c>
      <c r="CP5" s="32" t="s">
        <v>90</v>
      </c>
      <c r="CQ5" s="32" t="s">
        <v>91</v>
      </c>
      <c r="CR5" s="32" t="s">
        <v>92</v>
      </c>
      <c r="CS5" s="32" t="s">
        <v>93</v>
      </c>
      <c r="CT5" s="32" t="s">
        <v>94</v>
      </c>
      <c r="CU5" s="32" t="s">
        <v>95</v>
      </c>
      <c r="CV5" s="32" t="s">
        <v>96</v>
      </c>
      <c r="CW5" s="32" t="s">
        <v>97</v>
      </c>
      <c r="CX5" s="32" t="s">
        <v>87</v>
      </c>
      <c r="CY5" s="32" t="s">
        <v>88</v>
      </c>
      <c r="CZ5" s="32" t="s">
        <v>89</v>
      </c>
      <c r="DA5" s="32" t="s">
        <v>90</v>
      </c>
      <c r="DB5" s="32" t="s">
        <v>91</v>
      </c>
      <c r="DC5" s="32" t="s">
        <v>92</v>
      </c>
      <c r="DD5" s="32" t="s">
        <v>93</v>
      </c>
      <c r="DE5" s="32" t="s">
        <v>94</v>
      </c>
      <c r="DF5" s="32" t="s">
        <v>95</v>
      </c>
      <c r="DG5" s="32" t="s">
        <v>96</v>
      </c>
      <c r="DH5" s="32" t="s">
        <v>97</v>
      </c>
      <c r="DI5" s="32" t="s">
        <v>87</v>
      </c>
      <c r="DJ5" s="32" t="s">
        <v>88</v>
      </c>
      <c r="DK5" s="32" t="s">
        <v>89</v>
      </c>
      <c r="DL5" s="32" t="s">
        <v>90</v>
      </c>
      <c r="DM5" s="32" t="s">
        <v>91</v>
      </c>
      <c r="DN5" s="32" t="s">
        <v>92</v>
      </c>
      <c r="DO5" s="32" t="s">
        <v>93</v>
      </c>
      <c r="DP5" s="32" t="s">
        <v>94</v>
      </c>
      <c r="DQ5" s="32" t="s">
        <v>95</v>
      </c>
      <c r="DR5" s="32" t="s">
        <v>96</v>
      </c>
      <c r="DS5" s="32" t="s">
        <v>97</v>
      </c>
      <c r="DT5" s="32" t="s">
        <v>87</v>
      </c>
      <c r="DU5" s="32" t="s">
        <v>88</v>
      </c>
      <c r="DV5" s="32" t="s">
        <v>89</v>
      </c>
      <c r="DW5" s="32" t="s">
        <v>90</v>
      </c>
      <c r="DX5" s="32" t="s">
        <v>91</v>
      </c>
      <c r="DY5" s="32" t="s">
        <v>92</v>
      </c>
      <c r="DZ5" s="32" t="s">
        <v>93</v>
      </c>
      <c r="EA5" s="32" t="s">
        <v>94</v>
      </c>
      <c r="EB5" s="32" t="s">
        <v>95</v>
      </c>
      <c r="EC5" s="32" t="s">
        <v>96</v>
      </c>
      <c r="ED5" s="32" t="s">
        <v>97</v>
      </c>
      <c r="EE5" s="32" t="s">
        <v>87</v>
      </c>
      <c r="EF5" s="32" t="s">
        <v>88</v>
      </c>
      <c r="EG5" s="32" t="s">
        <v>89</v>
      </c>
      <c r="EH5" s="32" t="s">
        <v>90</v>
      </c>
      <c r="EI5" s="32" t="s">
        <v>91</v>
      </c>
      <c r="EJ5" s="32" t="s">
        <v>92</v>
      </c>
      <c r="EK5" s="32" t="s">
        <v>93</v>
      </c>
      <c r="EL5" s="32" t="s">
        <v>94</v>
      </c>
      <c r="EM5" s="32" t="s">
        <v>95</v>
      </c>
      <c r="EN5" s="32" t="s">
        <v>96</v>
      </c>
      <c r="EO5" s="32" t="s">
        <v>97</v>
      </c>
    </row>
    <row r="6" spans="1:145" s="36" customFormat="1" x14ac:dyDescent="0.15">
      <c r="A6" s="28" t="s">
        <v>98</v>
      </c>
      <c r="B6" s="33">
        <f>B7</f>
        <v>2020</v>
      </c>
      <c r="C6" s="33">
        <f t="shared" ref="C6:X6" si="3">C7</f>
        <v>52027</v>
      </c>
      <c r="D6" s="33">
        <f t="shared" si="3"/>
        <v>47</v>
      </c>
      <c r="E6" s="33">
        <f t="shared" si="3"/>
        <v>17</v>
      </c>
      <c r="F6" s="33">
        <f t="shared" si="3"/>
        <v>5</v>
      </c>
      <c r="G6" s="33">
        <f t="shared" si="3"/>
        <v>0</v>
      </c>
      <c r="H6" s="33" t="str">
        <f t="shared" si="3"/>
        <v>秋田県　能代市</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0.4</v>
      </c>
      <c r="Q6" s="34">
        <f t="shared" si="3"/>
        <v>100</v>
      </c>
      <c r="R6" s="34">
        <f t="shared" si="3"/>
        <v>3564</v>
      </c>
      <c r="S6" s="34">
        <f t="shared" si="3"/>
        <v>51409</v>
      </c>
      <c r="T6" s="34">
        <f t="shared" si="3"/>
        <v>426.95</v>
      </c>
      <c r="U6" s="34">
        <f t="shared" si="3"/>
        <v>120.41</v>
      </c>
      <c r="V6" s="34">
        <f t="shared" si="3"/>
        <v>205</v>
      </c>
      <c r="W6" s="34">
        <f t="shared" si="3"/>
        <v>0.16</v>
      </c>
      <c r="X6" s="34">
        <f t="shared" si="3"/>
        <v>1281.25</v>
      </c>
      <c r="Y6" s="35">
        <f>IF(Y7="",NA(),Y7)</f>
        <v>100.16</v>
      </c>
      <c r="Z6" s="35">
        <f t="shared" ref="Z6:AH6" si="4">IF(Z7="",NA(),Z7)</f>
        <v>98.92</v>
      </c>
      <c r="AA6" s="35">
        <f t="shared" si="4"/>
        <v>97.6</v>
      </c>
      <c r="AB6" s="35">
        <f t="shared" si="4"/>
        <v>98.52</v>
      </c>
      <c r="AC6" s="35">
        <f t="shared" si="4"/>
        <v>99.01</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974.93</v>
      </c>
      <c r="BL6" s="35">
        <f t="shared" si="7"/>
        <v>855.8</v>
      </c>
      <c r="BM6" s="35">
        <f t="shared" si="7"/>
        <v>789.46</v>
      </c>
      <c r="BN6" s="35">
        <f t="shared" si="7"/>
        <v>826.83</v>
      </c>
      <c r="BO6" s="35">
        <f t="shared" si="7"/>
        <v>867.83</v>
      </c>
      <c r="BP6" s="34" t="str">
        <f>IF(BP7="","",IF(BP7="-","【-】","【"&amp;SUBSTITUTE(TEXT(BP7,"#,##0.00"),"-","△")&amp;"】"))</f>
        <v>【832.52】</v>
      </c>
      <c r="BQ6" s="35">
        <f>IF(BQ7="",NA(),BQ7)</f>
        <v>56.41</v>
      </c>
      <c r="BR6" s="35">
        <f t="shared" ref="BR6:BZ6" si="8">IF(BR7="",NA(),BR7)</f>
        <v>55.68</v>
      </c>
      <c r="BS6" s="35">
        <f t="shared" si="8"/>
        <v>53.06</v>
      </c>
      <c r="BT6" s="35">
        <f t="shared" si="8"/>
        <v>51.68</v>
      </c>
      <c r="BU6" s="35">
        <f t="shared" si="8"/>
        <v>46.8</v>
      </c>
      <c r="BV6" s="35">
        <f t="shared" si="8"/>
        <v>55.32</v>
      </c>
      <c r="BW6" s="35">
        <f t="shared" si="8"/>
        <v>59.8</v>
      </c>
      <c r="BX6" s="35">
        <f t="shared" si="8"/>
        <v>57.77</v>
      </c>
      <c r="BY6" s="35">
        <f t="shared" si="8"/>
        <v>57.31</v>
      </c>
      <c r="BZ6" s="35">
        <f t="shared" si="8"/>
        <v>57.08</v>
      </c>
      <c r="CA6" s="34" t="str">
        <f>IF(CA7="","",IF(CA7="-","【-】","【"&amp;SUBSTITUTE(TEXT(CA7,"#,##0.00"),"-","△")&amp;"】"))</f>
        <v>【60.94】</v>
      </c>
      <c r="CB6" s="35">
        <f>IF(CB7="",NA(),CB7)</f>
        <v>317.83999999999997</v>
      </c>
      <c r="CC6" s="35">
        <f t="shared" ref="CC6:CK6" si="9">IF(CC7="",NA(),CC7)</f>
        <v>321.39999999999998</v>
      </c>
      <c r="CD6" s="35">
        <f t="shared" si="9"/>
        <v>333.32</v>
      </c>
      <c r="CE6" s="35">
        <f t="shared" si="9"/>
        <v>340.97</v>
      </c>
      <c r="CF6" s="35">
        <f t="shared" si="9"/>
        <v>378.81</v>
      </c>
      <c r="CG6" s="35">
        <f t="shared" si="9"/>
        <v>283.17</v>
      </c>
      <c r="CH6" s="35">
        <f t="shared" si="9"/>
        <v>263.76</v>
      </c>
      <c r="CI6" s="35">
        <f t="shared" si="9"/>
        <v>274.35000000000002</v>
      </c>
      <c r="CJ6" s="35">
        <f t="shared" si="9"/>
        <v>273.52</v>
      </c>
      <c r="CK6" s="35">
        <f t="shared" si="9"/>
        <v>274.99</v>
      </c>
      <c r="CL6" s="34" t="str">
        <f>IF(CL7="","",IF(CL7="-","【-】","【"&amp;SUBSTITUTE(TEXT(CL7,"#,##0.00"),"-","△")&amp;"】"))</f>
        <v>【253.04】</v>
      </c>
      <c r="CM6" s="35">
        <f>IF(CM7="",NA(),CM7)</f>
        <v>65.75</v>
      </c>
      <c r="CN6" s="35">
        <f t="shared" ref="CN6:CV6" si="10">IF(CN7="",NA(),CN7)</f>
        <v>71.23</v>
      </c>
      <c r="CO6" s="35">
        <f t="shared" si="10"/>
        <v>69.86</v>
      </c>
      <c r="CP6" s="35">
        <f t="shared" si="10"/>
        <v>69.86</v>
      </c>
      <c r="CQ6" s="35">
        <f t="shared" si="10"/>
        <v>68.489999999999995</v>
      </c>
      <c r="CR6" s="35">
        <f t="shared" si="10"/>
        <v>60.65</v>
      </c>
      <c r="CS6" s="35">
        <f t="shared" si="10"/>
        <v>51.75</v>
      </c>
      <c r="CT6" s="35">
        <f t="shared" si="10"/>
        <v>50.68</v>
      </c>
      <c r="CU6" s="35">
        <f t="shared" si="10"/>
        <v>50.14</v>
      </c>
      <c r="CV6" s="35">
        <f t="shared" si="10"/>
        <v>54.83</v>
      </c>
      <c r="CW6" s="34" t="str">
        <f>IF(CW7="","",IF(CW7="-","【-】","【"&amp;SUBSTITUTE(TEXT(CW7,"#,##0.00"),"-","△")&amp;"】"))</f>
        <v>【54.84】</v>
      </c>
      <c r="CX6" s="35">
        <f>IF(CX7="",NA(),CX7)</f>
        <v>99.57</v>
      </c>
      <c r="CY6" s="35">
        <f t="shared" ref="CY6:DG6" si="11">IF(CY7="",NA(),CY7)</f>
        <v>100</v>
      </c>
      <c r="CZ6" s="35">
        <f t="shared" si="11"/>
        <v>100</v>
      </c>
      <c r="DA6" s="35">
        <f t="shared" si="11"/>
        <v>100</v>
      </c>
      <c r="DB6" s="35">
        <f t="shared" si="11"/>
        <v>100</v>
      </c>
      <c r="DC6" s="35">
        <f t="shared" si="11"/>
        <v>84.58</v>
      </c>
      <c r="DD6" s="35">
        <f t="shared" si="11"/>
        <v>84.84</v>
      </c>
      <c r="DE6" s="35">
        <f t="shared" si="11"/>
        <v>84.86</v>
      </c>
      <c r="DF6" s="35">
        <f t="shared" si="11"/>
        <v>84.98</v>
      </c>
      <c r="DG6" s="35">
        <f t="shared" si="11"/>
        <v>84.7</v>
      </c>
      <c r="DH6" s="34" t="str">
        <f>IF(DH7="","",IF(DH7="-","【-】","【"&amp;SUBSTITUTE(TEXT(DH7,"#,##0.00"),"-","△")&amp;"】"))</f>
        <v>【86.60】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2.0499999999999998</v>
      </c>
      <c r="EK6" s="35">
        <f t="shared" si="14"/>
        <v>0.01</v>
      </c>
      <c r="EL6" s="35">
        <f t="shared" si="14"/>
        <v>0.01</v>
      </c>
      <c r="EM6" s="35">
        <f t="shared" si="14"/>
        <v>0.02</v>
      </c>
      <c r="EN6" s="35">
        <f t="shared" si="14"/>
        <v>0.25</v>
      </c>
      <c r="EO6" s="34" t="str">
        <f>IF(EO7="","",IF(EO7="-","【-】","【"&amp;SUBSTITUTE(TEXT(EO7,"#,##0.00"),"-","△")&amp;"】"))</f>
        <v>【0.16】</v>
      </c>
    </row>
    <row r="7" spans="1:145" s="36" customFormat="1" x14ac:dyDescent="0.15">
      <c r="A7" s="28"/>
      <c r="B7" s="37">
        <v>2020</v>
      </c>
      <c r="C7" s="37">
        <v>52027</v>
      </c>
      <c r="D7" s="37">
        <v>47</v>
      </c>
      <c r="E7" s="37">
        <v>17</v>
      </c>
      <c r="F7" s="37">
        <v>5</v>
      </c>
      <c r="G7" s="37">
        <v>0</v>
      </c>
      <c r="H7" s="37" t="s">
        <v>99</v>
      </c>
      <c r="I7" s="37" t="s">
        <v>100</v>
      </c>
      <c r="J7" s="37" t="s">
        <v>101</v>
      </c>
      <c r="K7" s="37" t="s">
        <v>102</v>
      </c>
      <c r="L7" s="37" t="s">
        <v>103</v>
      </c>
      <c r="M7" s="37" t="s">
        <v>104</v>
      </c>
      <c r="N7" s="38" t="s">
        <v>105</v>
      </c>
      <c r="O7" s="38" t="s">
        <v>106</v>
      </c>
      <c r="P7" s="38">
        <v>0.4</v>
      </c>
      <c r="Q7" s="38">
        <v>100</v>
      </c>
      <c r="R7" s="38">
        <v>3564</v>
      </c>
      <c r="S7" s="38">
        <v>51409</v>
      </c>
      <c r="T7" s="38">
        <v>426.95</v>
      </c>
      <c r="U7" s="38">
        <v>120.41</v>
      </c>
      <c r="V7" s="38">
        <v>205</v>
      </c>
      <c r="W7" s="38">
        <v>0.16</v>
      </c>
      <c r="X7" s="38">
        <v>1281.25</v>
      </c>
      <c r="Y7" s="38">
        <v>100.16</v>
      </c>
      <c r="Z7" s="38">
        <v>98.92</v>
      </c>
      <c r="AA7" s="38">
        <v>97.6</v>
      </c>
      <c r="AB7" s="38">
        <v>98.52</v>
      </c>
      <c r="AC7" s="38">
        <v>99.01</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974.93</v>
      </c>
      <c r="BL7" s="38">
        <v>855.8</v>
      </c>
      <c r="BM7" s="38">
        <v>789.46</v>
      </c>
      <c r="BN7" s="38">
        <v>826.83</v>
      </c>
      <c r="BO7" s="38">
        <v>867.83</v>
      </c>
      <c r="BP7" s="38">
        <v>832.52</v>
      </c>
      <c r="BQ7" s="38">
        <v>56.41</v>
      </c>
      <c r="BR7" s="38">
        <v>55.68</v>
      </c>
      <c r="BS7" s="38">
        <v>53.06</v>
      </c>
      <c r="BT7" s="38">
        <v>51.68</v>
      </c>
      <c r="BU7" s="38">
        <v>46.8</v>
      </c>
      <c r="BV7" s="38">
        <v>55.32</v>
      </c>
      <c r="BW7" s="38">
        <v>59.8</v>
      </c>
      <c r="BX7" s="38">
        <v>57.77</v>
      </c>
      <c r="BY7" s="38">
        <v>57.31</v>
      </c>
      <c r="BZ7" s="38">
        <v>57.08</v>
      </c>
      <c r="CA7" s="38">
        <v>60.94</v>
      </c>
      <c r="CB7" s="38">
        <v>317.83999999999997</v>
      </c>
      <c r="CC7" s="38">
        <v>321.39999999999998</v>
      </c>
      <c r="CD7" s="38">
        <v>333.32</v>
      </c>
      <c r="CE7" s="38">
        <v>340.97</v>
      </c>
      <c r="CF7" s="38">
        <v>378.81</v>
      </c>
      <c r="CG7" s="38">
        <v>283.17</v>
      </c>
      <c r="CH7" s="38">
        <v>263.76</v>
      </c>
      <c r="CI7" s="38">
        <v>274.35000000000002</v>
      </c>
      <c r="CJ7" s="38">
        <v>273.52</v>
      </c>
      <c r="CK7" s="38">
        <v>274.99</v>
      </c>
      <c r="CL7" s="38">
        <v>253.04</v>
      </c>
      <c r="CM7" s="38">
        <v>65.75</v>
      </c>
      <c r="CN7" s="38">
        <v>71.23</v>
      </c>
      <c r="CO7" s="38">
        <v>69.86</v>
      </c>
      <c r="CP7" s="38">
        <v>69.86</v>
      </c>
      <c r="CQ7" s="38">
        <v>68.489999999999995</v>
      </c>
      <c r="CR7" s="38">
        <v>60.65</v>
      </c>
      <c r="CS7" s="38">
        <v>51.75</v>
      </c>
      <c r="CT7" s="38">
        <v>50.68</v>
      </c>
      <c r="CU7" s="38">
        <v>50.14</v>
      </c>
      <c r="CV7" s="38">
        <v>54.83</v>
      </c>
      <c r="CW7" s="38">
        <v>54.84</v>
      </c>
      <c r="CX7" s="38">
        <v>99.57</v>
      </c>
      <c r="CY7" s="38">
        <v>100</v>
      </c>
      <c r="CZ7" s="38">
        <v>100</v>
      </c>
      <c r="DA7" s="38">
        <v>100</v>
      </c>
      <c r="DB7" s="38">
        <v>100</v>
      </c>
      <c r="DC7" s="38">
        <v>84.58</v>
      </c>
      <c r="DD7" s="38">
        <v>84.84</v>
      </c>
      <c r="DE7" s="38">
        <v>84.86</v>
      </c>
      <c r="DF7" s="38">
        <v>84.98</v>
      </c>
      <c r="DG7" s="38">
        <v>84.7</v>
      </c>
      <c r="DH7" s="38">
        <v>86.6</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2.0499999999999998</v>
      </c>
      <c r="EK7" s="38">
        <v>0.01</v>
      </c>
      <c r="EL7" s="38">
        <v>0.01</v>
      </c>
      <c r="EM7" s="38">
        <v>0.02</v>
      </c>
      <c r="EN7" s="38">
        <v>0.25</v>
      </c>
      <c r="EO7" s="38">
        <v>0.16</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107</v>
      </c>
      <c r="C9" s="40" t="s">
        <v>108</v>
      </c>
      <c r="D9" s="40" t="s">
        <v>109</v>
      </c>
      <c r="E9" s="40" t="s">
        <v>110</v>
      </c>
      <c r="F9" s="40" t="s">
        <v>111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49</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112</v>
      </c>
    </row>
    <row r="12" spans="1:145" x14ac:dyDescent="0.15">
      <c r="B12">
        <v>1</v>
      </c>
      <c r="C12">
        <v>1</v>
      </c>
      <c r="D12">
        <v>1</v>
      </c>
      <c r="E12">
        <v>1</v>
      </c>
      <c r="F12">
        <v>2</v>
      </c>
      <c r="G12" t="s">
        <v>113</v>
      </c>
    </row>
    <row r="13" spans="1:145" x14ac:dyDescent="0.15">
      <c r="B13" t="s">
        <v>114</v>
      </c>
      <c r="C13" t="s">
        <v>115</v>
      </c>
      <c r="D13" t="s">
        <v>115</v>
      </c>
      <c r="E13" t="s">
        <v>116</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横山 大志</cp:lastModifiedBy>
  <cp:lastPrinted>2022-01-13T03:03:17Z</cp:lastPrinted>
  <dcterms:created xsi:type="dcterms:W3CDTF">2021-12-03T07:54:48Z</dcterms:created>
  <dcterms:modified xsi:type="dcterms:W3CDTF">2022-01-13T03:35:47Z</dcterms:modified>
  <cp:category/>
</cp:coreProperties>
</file>