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24.98\上下水道整備課\03_浄化槽係\06_農集特別会計事務\経営比較分析表\"/>
    </mc:Choice>
  </mc:AlternateContent>
  <workbookProtection workbookAlgorithmName="SHA-512" workbookHashValue="MKrsnOxboafIjGpZJhgPbAfcYateVJnB8D1aDQ74cIuKsIAXp3TXuygYx4/6WjXWD/Z8KmsOqkIcQikbBU96kQ==" workbookSaltValue="dAFWeKDNMNEg/xF684Gi1A=="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<sst xmlns="http://schemas.openxmlformats.org/spreadsheetml/2006/main" count="236" uniqueCount="118">
  <si>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</si>
  <si>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</si>
  <si>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</si>
  <si>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</si>
  <si>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</si>
  <si>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</si>
  <si>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</si>
  <si>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</si>
  <si>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</si>
  <si>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</si>
  <si>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</si>
  <si>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</si>
  <si>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</si>
  <si>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</si>
  <si>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</si>
  <si>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</si>
  <si>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</si>
  <si>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</si>
  <si>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</si>
  <si>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</si>
  <si>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</si>
  <si>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</si>
  <si>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</si>
  <si>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</si>
  <si>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</si>
  <si>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</si>
  <si>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</si>
  <si>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</si>
  <si>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</si>
  <si>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</si>
  <si>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</si>
  <si>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</si>
  <si>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</si>
  <si>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</si>
  <si>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</si>
  <si>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</si>
  <si>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</si>
  <si>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</si>
  <si>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</si>
  <si>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</si>
  <si>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</si>
  <si>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</si>
  <si>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</si>
  <si>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</si>
  <si>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</si>
  <si>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</si>
  <si>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</si>
  <si>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</si>
  <si>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</si>
  <si>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</si>
  <si>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</si>
  <si>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</si>
  <si>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</si>
  <si>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</si>
  <si>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</si>
  <si>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</si>
  <si>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</si>
  <si>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</si>
  <si>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</si>
  <si>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</si>
  <si>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</si>
  <si>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</si>
  <si>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</si>
  <si>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</si>
  <si>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</si>
  <si>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</si>
  <si>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</si>
  <si>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</si>
  <si>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</si>
  <si>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</si>
  <si>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</si>
  <si>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</si>
  <si>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</si>
  <si>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</si>
  <si>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</si>
  <si>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</si>
  <si>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</si>
  <si>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</si>
  <si>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</si>
  <si>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</si>
  <si>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</si>
  <si>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</si>
  <si>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</si>
  <si>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</si>
  <si>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</si>
  <si>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</si>
  <si>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</si>
  <si>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</si>
  <si>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</si>
  <si>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</si>
  <si>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</si>
  <si>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</si>
  <si>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</si>
  <si>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</si>
  <si>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</si>
  <si>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</si>
  <si>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</si>
  <si>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</si>
  <si>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</si>
  <si>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</si>
  <si>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</si>
  <si>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</si>
  <si>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</si>
  <si>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</si>
  <si>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</si>
  <si>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</si>
  <si>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</si>
  <si>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</si>
  <si>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</si>
  <si>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</si>
  <si>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</si>
  <si>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</si>
  <si>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</si>
  <si>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</si>
  <si>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</si>
  <si>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施設は平成11年供用開始で23年経過しています。管渠の耐用年数は概ね50年であるため、当分の間は大規模な改築等の必要性はないと考えます。</t>
    <phoneticPr fontId="4"/>
  </si>
  <si>
    <t xml:space="preserve"> 事業地区は、本市の農業集落排水事業を推進するためのモデル地区として政策的に事業を行ったため、経営は一般会計からの繰入金に依存している状況です。
　維持管理費の削減や使用料改定の検討が必要ですが、現在の使用料は下水道使用料と比較して高い水準となっていることから、次回の下水道使用料改定時に再度検討します。
　平成28年策定の能代市生活排水処理整備構想で、人口減少を考慮した将来の運営を考え、公共下水道へ接続することが最も有利となったことから、公共下水道への接続替えが可能となる令和8年度以降まで必要最低限の経費で対応します。</t>
    <rPh sb="238" eb="240">
      <t>レイワ</t>
    </rPh>
    <phoneticPr fontId="4"/>
  </si>
  <si>
    <t>① 収益的収支比率は、使用料や一般会計繰入金等の総収益で、維持管理費に地方債償還金を加えた費用をどの程度賄えているかの指標です。不足分は一般会計繰入金や前年度繰越金で賄っているため、実質収支は黒字ですが、単年度収支では赤字となっています。
④ 企業債残高対事業規模比率は、料金収入に対する企業債残高の割合であり、企業債残高の規模を表す指標です。企業債残高については、分流式下水道等に要する経費と判断し、ゼロとなっています。
⑤ 経費回収率は、使用料で回収すべき汚水処理費（維持管理費）を全て使用料で賄えているかを示す指標で、100％以上であることが必要です。当事業では50％を下回っており、適正な使用料収入の確保や汚水処理費の削減が必要です。
⑥ 汚水処理原価は、有収水量１㎥あたりの汚水処理に要した費用で、工事費・維持管理費両方を含めた汚水処理に係るコストを表した指標です。数値基準はありませんが、全国平均よりも高い水準で推移しているため、今後は更に効率的な汚水処理を検討する必要があります。
⑦ 施設利用率は、設備が一日に対応可能な処理能力に対する、一日の平均処理水量の割合であり、設備の利用状況や適正規模を判断する指標です。利用効率の観点から高い数値であることが望まれますが、農業集落排水事業はモデル事業として実施したこともあり水洗化率が100％となっていること、また処理対象人口が少なく漸減傾向にあることが要因となり、施設利用率は漸減が続き、高くない数値で推移し続けています。
⑧ 水洗化率は、処理区域内人口のうち、実際に水洗便所を設置して汚水処理している人口の割合を表した指標です。公共用水域の水質保全や、使用料収入増加の観点から100％となることが望ましいです。当事業は100％となっています。</t>
    <rPh sb="274" eb="276">
      <t>ヒツヨウ</t>
    </rPh>
    <rPh sb="400" eb="402">
      <t>ゼンコク</t>
    </rPh>
    <rPh sb="402" eb="404">
      <t>ヘイキン</t>
    </rPh>
    <rPh sb="407" eb="408">
      <t>タカ</t>
    </rPh>
    <rPh sb="409" eb="411">
      <t>スイジュン</t>
    </rPh>
    <rPh sb="412" eb="414">
      <t>スイイ</t>
    </rPh>
    <rPh sb="515" eb="517">
      <t>リヨウ</t>
    </rPh>
    <rPh sb="517" eb="519">
      <t>コウリツ</t>
    </rPh>
    <rPh sb="520" eb="522">
      <t>カンテン</t>
    </rPh>
    <rPh sb="547" eb="549">
      <t>ジギョウ</t>
    </rPh>
    <rPh sb="567" eb="570">
      <t>スイセンカ</t>
    </rPh>
    <rPh sb="587" eb="589">
      <t>ショリ</t>
    </rPh>
    <rPh sb="589" eb="591">
      <t>タイショウ</t>
    </rPh>
    <rPh sb="591" eb="593">
      <t>ジンコウ</t>
    </rPh>
    <rPh sb="607" eb="609">
      <t>ヨウイン</t>
    </rPh>
    <rPh sb="613" eb="615">
      <t>シセツ</t>
    </rPh>
    <rPh sb="615" eb="617">
      <t>リヨウ</t>
    </rPh>
    <rPh sb="617" eb="618">
      <t>リツ</t>
    </rPh>
    <rPh sb="619" eb="621">
      <t>ザンゲン</t>
    </rPh>
    <rPh sb="622" eb="623">
      <t>ツヅ</t>
    </rPh>
    <rPh sb="625" eb="626">
      <t>タカ</t>
    </rPh>
    <rPh sb="629" eb="631">
      <t>スウチ</t>
    </rPh>
    <rPh sb="632" eb="634">
      <t>スイイ</t>
    </rPh>
    <rPh sb="635" eb="63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</si>
</sst>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12-45BA-8440-B8B6711DA80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8512-45BA-8440-B8B6711DA80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98.92</c:v>
                </c:pt>
                <c:pt idx="1">
                  <c:v>97.6</c:v>
                </c:pt>
                <c:pt idx="2">
                  <c:v>98.52</c:v>
                </c:pt>
                <c:pt idx="3">
                  <c:v>99.01</c:v>
                </c:pt>
                <c:pt idx="4">
                  <c:v>98.38</c:v>
                </c:pt>
              </c:numCache>
            </c:numRef>
          </c:val>
          <c:extLst>
            <c:ext xmlns:c16="http://schemas.microsoft.com/office/drawing/2014/chart" uri="{C3380CC4-5D6E-409C-BE32-E72D297353CC}">
              <c16:uniqueId val="{00000000-FCBF-4366-B8E4-33FE843376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BF-4366-B8E4-33FE843376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4B-4FB3-BDFC-EEE3C7C8BB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4B-4FB3-BDFC-EEE3C7C8BB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8D-4DE4-AB41-EBBFF01EB64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8D-4DE4-AB41-EBBFF01EB64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BE-4C1D-BBE5-54ABD5316C8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BE-4C1D-BBE5-54ABD5316C8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DC-4FC0-9BB4-A2EC4507EC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DC-4FC0-9BB4-A2EC4507EC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F7-4B4C-A09D-7885B1D639E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52F7-4B4C-A09D-7885B1D639E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55.68</c:v>
                </c:pt>
                <c:pt idx="1">
                  <c:v>53.06</c:v>
                </c:pt>
                <c:pt idx="2">
                  <c:v>51.68</c:v>
                </c:pt>
                <c:pt idx="3">
                  <c:v>46.8</c:v>
                </c:pt>
                <c:pt idx="4">
                  <c:v>49.59</c:v>
                </c:pt>
              </c:numCache>
            </c:numRef>
          </c:val>
          <c:extLst>
            <c:ext xmlns:c16="http://schemas.microsoft.com/office/drawing/2014/chart" uri="{C3380CC4-5D6E-409C-BE32-E72D297353CC}">
              <c16:uniqueId val="{00000000-4A0A-49F3-886F-660AF65A42F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A0A-49F3-886F-660AF65A42F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321.39999999999998</c:v>
                </c:pt>
                <c:pt idx="1">
                  <c:v>333.32</c:v>
                </c:pt>
                <c:pt idx="2">
                  <c:v>340.97</c:v>
                </c:pt>
                <c:pt idx="3">
                  <c:v>378.81</c:v>
                </c:pt>
                <c:pt idx="4">
                  <c:v>362.37</c:v>
                </c:pt>
              </c:numCache>
            </c:numRef>
          </c:val>
          <c:extLst>
            <c:ext xmlns:c16="http://schemas.microsoft.com/office/drawing/2014/chart" uri="{C3380CC4-5D6E-409C-BE32-E72D297353CC}">
              <c16:uniqueId val="{00000000-A507-4D64-94D4-27F12BC50D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507-4D64-94D4-27F12BC50D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71.23</c:v>
                </c:pt>
                <c:pt idx="1">
                  <c:v>69.86</c:v>
                </c:pt>
                <c:pt idx="2">
                  <c:v>69.86</c:v>
                </c:pt>
                <c:pt idx="3">
                  <c:v>68.489999999999995</c:v>
                </c:pt>
                <c:pt idx="4">
                  <c:v>67.12</c:v>
                </c:pt>
              </c:numCache>
            </c:numRef>
          </c:val>
          <c:extLst>
            <c:ext xmlns:c16="http://schemas.microsoft.com/office/drawing/2014/chart" uri="{C3380CC4-5D6E-409C-BE32-E72D297353CC}">
              <c16:uniqueId val="{00000000-C66C-4F53-91E4-E41BE6B0F34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66C-4F53-91E4-E41BE6B0F34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044-478D-8CE8-A6CE87782B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6044-478D-8CE8-A6CE87782B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能代市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50397</v>
      </c>
      <c r="AM8" s="42"/>
      <c r="AN8" s="42"/>
      <c r="AO8" s="42"/>
      <c r="AP8" s="42"/>
      <c r="AQ8" s="42"/>
      <c r="AR8" s="42"/>
      <c r="AS8" s="42"/>
      <c r="AT8" s="35">
        <f>データ!T6</f>
        <v>426.95</v>
      </c>
      <c r="AU8" s="35"/>
      <c r="AV8" s="35"/>
      <c r="AW8" s="35"/>
      <c r="AX8" s="35"/>
      <c r="AY8" s="35"/>
      <c r="AZ8" s="35"/>
      <c r="BA8" s="35"/>
      <c r="BB8" s="35">
        <f>データ!U6</f>
        <v>118.04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0.39</v>
      </c>
      <c r="Q10" s="35"/>
      <c r="R10" s="35"/>
      <c r="S10" s="35"/>
      <c r="T10" s="35"/>
      <c r="U10" s="35"/>
      <c r="V10" s="35"/>
      <c r="W10" s="35">
        <f>データ!Q6</f>
        <v>100</v>
      </c>
      <c r="X10" s="35"/>
      <c r="Y10" s="35"/>
      <c r="Z10" s="35"/>
      <c r="AA10" s="35"/>
      <c r="AB10" s="35"/>
      <c r="AC10" s="35"/>
      <c r="AD10" s="42">
        <f>データ!R6</f>
        <v>3564</v>
      </c>
      <c r="AE10" s="42"/>
      <c r="AF10" s="42"/>
      <c r="AG10" s="42"/>
      <c r="AH10" s="42"/>
      <c r="AI10" s="42"/>
      <c r="AJ10" s="42"/>
      <c r="AK10" s="2"/>
      <c r="AL10" s="42">
        <f>データ!V6</f>
        <v>194</v>
      </c>
      <c r="AM10" s="42"/>
      <c r="AN10" s="42"/>
      <c r="AO10" s="42"/>
      <c r="AP10" s="42"/>
      <c r="AQ10" s="42"/>
      <c r="AR10" s="42"/>
      <c r="AS10" s="42"/>
      <c r="AT10" s="35">
        <f>データ!W6</f>
        <v>0.16</v>
      </c>
      <c r="AU10" s="35"/>
      <c r="AV10" s="35"/>
      <c r="AW10" s="35"/>
      <c r="AX10" s="35"/>
      <c r="AY10" s="35"/>
      <c r="AZ10" s="35"/>
      <c r="BA10" s="35"/>
      <c r="BB10" s="35">
        <f>データ!X6</f>
        <v>1212.5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yroO7qaqSxshuZ/buCX7mhVxfqW7j3vzrfgFcVbyotJKT1NWudh05ikbvGv+miC3q8sAdiZ2tC7aXDwvDbK+9A==" saltValue="DstQnpJX14t0D+tgBkvx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52027</v>
      </c>
      <c r="D6" s="19">
        <f t="shared" si="3"/>
        <v>47</v>
      </c>
      <c r="E6" s="19">
        <f t="shared" si="3"/>
        <v>17</v>
      </c>
      <c r="F6" s="19">
        <f t="shared" si="3"/>
        <v>5</v>
      </c>
      <c r="G6" s="19">
        <f t="shared" si="3"/>
        <v>0</v>
      </c>
      <c r="H6" s="19" t="str">
        <f t="shared" si="3"/>
        <v>秋田県　能代市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0.39</v>
      </c>
      <c r="Q6" s="20">
        <f t="shared" si="3"/>
        <v>100</v>
      </c>
      <c r="R6" s="20">
        <f t="shared" si="3"/>
        <v>3564</v>
      </c>
      <c r="S6" s="20">
        <f t="shared" si="3"/>
        <v>50397</v>
      </c>
      <c r="T6" s="20">
        <f t="shared" si="3"/>
        <v>426.95</v>
      </c>
      <c r="U6" s="20">
        <f t="shared" si="3"/>
        <v>118.04</v>
      </c>
      <c r="V6" s="20">
        <f t="shared" si="3"/>
        <v>194</v>
      </c>
      <c r="W6" s="20">
        <f t="shared" si="3"/>
        <v>0.16</v>
      </c>
      <c r="X6" s="20">
        <f t="shared" si="3"/>
        <v>1212.5</v>
      </c>
      <c r="Y6" s="21">
        <f>IF(Y7="",NA(),Y7)</f>
        <v>98.92</v>
      </c>
      <c r="Z6" s="21">
        <f t="shared" ref="Z6:AH6" si="4">IF(Z7="",NA(),Z7)</f>
        <v>97.6</v>
      </c>
      <c r="AA6" s="21">
        <f t="shared" si="4"/>
        <v>98.52</v>
      </c>
      <c r="AB6" s="21">
        <f t="shared" si="4"/>
        <v>99.01</v>
      </c>
      <c r="AC6" s="21">
        <f t="shared" si="4"/>
        <v>98.38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55.68</v>
      </c>
      <c r="BR6" s="21">
        <f t="shared" ref="BR6:BZ6" si="8">IF(BR7="",NA(),BR7)</f>
        <v>53.06</v>
      </c>
      <c r="BS6" s="21">
        <f t="shared" si="8"/>
        <v>51.68</v>
      </c>
      <c r="BT6" s="21">
        <f t="shared" si="8"/>
        <v>46.8</v>
      </c>
      <c r="BU6" s="21">
        <f t="shared" si="8"/>
        <v>49.59</v>
      </c>
      <c r="BV6" s="21">
        <f t="shared" si="8"/>
        <v>59.8</v>
      </c>
      <c r="BW6" s="21">
        <f t="shared" si="8"/>
        <v>57.77</v>
      </c>
      <c r="BX6" s="21">
        <f t="shared" si="8"/>
        <v>57.31</v>
      </c>
      <c r="BY6" s="21">
        <f t="shared" si="8"/>
        <v>57.08</v>
      </c>
      <c r="BZ6" s="21">
        <f t="shared" si="8"/>
        <v>56.26</v>
      </c>
      <c r="CA6" s="20" t="str">
        <f>IF(CA7="","",IF(CA7="-","【-】","【"&amp;SUBSTITUTE(TEXT(CA7,"#,##0.00"),"-","△")&amp;"】"))</f>
        <v>【60.65】</v>
      </c>
      <c r="CB6" s="21">
        <f>IF(CB7="",NA(),CB7)</f>
        <v>321.39999999999998</v>
      </c>
      <c r="CC6" s="21">
        <f t="shared" ref="CC6:CK6" si="9">IF(CC7="",NA(),CC7)</f>
        <v>333.32</v>
      </c>
      <c r="CD6" s="21">
        <f t="shared" si="9"/>
        <v>340.97</v>
      </c>
      <c r="CE6" s="21">
        <f t="shared" si="9"/>
        <v>378.81</v>
      </c>
      <c r="CF6" s="21">
        <f t="shared" si="9"/>
        <v>362.37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71.23</v>
      </c>
      <c r="CN6" s="21">
        <f t="shared" ref="CN6:CV6" si="10">IF(CN7="",NA(),CN7)</f>
        <v>69.86</v>
      </c>
      <c r="CO6" s="21">
        <f t="shared" si="10"/>
        <v>69.86</v>
      </c>
      <c r="CP6" s="21">
        <f t="shared" si="10"/>
        <v>68.489999999999995</v>
      </c>
      <c r="CQ6" s="21">
        <f t="shared" si="10"/>
        <v>67.12</v>
      </c>
      <c r="CR6" s="21">
        <f t="shared" si="10"/>
        <v>51.75</v>
      </c>
      <c r="CS6" s="21">
        <f t="shared" si="10"/>
        <v>50.68</v>
      </c>
      <c r="CT6" s="21">
        <f t="shared" si="10"/>
        <v>50.14</v>
      </c>
      <c r="CU6" s="21">
        <f t="shared" si="10"/>
        <v>54.83</v>
      </c>
      <c r="CV6" s="21">
        <f t="shared" si="10"/>
        <v>66.53</v>
      </c>
      <c r="CW6" s="20" t="str">
        <f>IF(CW7="","",IF(CW7="-","【-】","【"&amp;SUBSTITUTE(TEXT(CW7,"#,##0.00"),"-","△")&amp;"】"))</f>
        <v>【61.14】</v>
      </c>
      <c r="CX6" s="21">
        <f>IF(CX7="",NA(),CX7)</f>
        <v>100</v>
      </c>
      <c r="CY6" s="21">
        <f t="shared" ref="CY6:DG6" si="11">IF(CY7="",NA(),CY7)</f>
        <v>100</v>
      </c>
      <c r="CZ6" s="21">
        <f t="shared" si="11"/>
        <v>100</v>
      </c>
      <c r="DA6" s="21">
        <f t="shared" si="11"/>
        <v>100</v>
      </c>
      <c r="DB6" s="21">
        <f t="shared" si="11"/>
        <v>100</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52027</v>
      </c>
      <c r="D7" s="23">
        <v>47</v>
      </c>
      <c r="E7" s="23">
        <v>17</v>
      </c>
      <c r="F7" s="23">
        <v>5</v>
      </c>
      <c r="G7" s="23">
        <v>0</v>
      </c>
      <c r="H7" s="23" t="s">
        <v>97</v>
      </c>
      <c r="I7" s="23" t="s">
        <v>98</v>
      </c>
      <c r="J7" s="23" t="s">
        <v>99</v>
      </c>
      <c r="K7" s="23" t="s">
        <v>100</v>
      </c>
      <c r="L7" s="23" t="s">
        <v>101</v>
      </c>
      <c r="M7" s="23" t="s">
        <v>102</v>
      </c>
      <c r="N7" s="24" t="s">
        <v>103</v>
      </c>
      <c r="O7" s="24" t="s">
        <v>104</v>
      </c>
      <c r="P7" s="24">
        <v>0.39</v>
      </c>
      <c r="Q7" s="24">
        <v>100</v>
      </c>
      <c r="R7" s="24">
        <v>3564</v>
      </c>
      <c r="S7" s="24">
        <v>50397</v>
      </c>
      <c r="T7" s="24">
        <v>426.95</v>
      </c>
      <c r="U7" s="24">
        <v>118.04</v>
      </c>
      <c r="V7" s="24">
        <v>194</v>
      </c>
      <c r="W7" s="24">
        <v>0.16</v>
      </c>
      <c r="X7" s="24">
        <v>1212.5</v>
      </c>
      <c r="Y7" s="24">
        <v>98.92</v>
      </c>
      <c r="Z7" s="24">
        <v>97.6</v>
      </c>
      <c r="AA7" s="24">
        <v>98.52</v>
      </c>
      <c r="AB7" s="24">
        <v>99.01</v>
      </c>
      <c r="AC7" s="24">
        <v>98.38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55.68</v>
      </c>
      <c r="BR7" s="24">
        <v>53.06</v>
      </c>
      <c r="BS7" s="24">
        <v>51.68</v>
      </c>
      <c r="BT7" s="24">
        <v>46.8</v>
      </c>
      <c r="BU7" s="24">
        <v>49.59</v>
      </c>
      <c r="BV7" s="24">
        <v>59.8</v>
      </c>
      <c r="BW7" s="24">
        <v>57.77</v>
      </c>
      <c r="BX7" s="24">
        <v>57.31</v>
      </c>
      <c r="BY7" s="24">
        <v>57.08</v>
      </c>
      <c r="BZ7" s="24">
        <v>56.26</v>
      </c>
      <c r="CA7" s="24">
        <v>60.65</v>
      </c>
      <c r="CB7" s="24">
        <v>321.39999999999998</v>
      </c>
      <c r="CC7" s="24">
        <v>333.32</v>
      </c>
      <c r="CD7" s="24">
        <v>340.97</v>
      </c>
      <c r="CE7" s="24">
        <v>378.81</v>
      </c>
      <c r="CF7" s="24">
        <v>362.37</v>
      </c>
      <c r="CG7" s="24">
        <v>263.76</v>
      </c>
      <c r="CH7" s="24">
        <v>274.35000000000002</v>
      </c>
      <c r="CI7" s="24">
        <v>273.52</v>
      </c>
      <c r="CJ7" s="24">
        <v>274.99</v>
      </c>
      <c r="CK7" s="24">
        <v>282.08999999999997</v>
      </c>
      <c r="CL7" s="24">
        <v>256.97000000000003</v>
      </c>
      <c r="CM7" s="24">
        <v>71.23</v>
      </c>
      <c r="CN7" s="24">
        <v>69.86</v>
      </c>
      <c r="CO7" s="24">
        <v>69.86</v>
      </c>
      <c r="CP7" s="24">
        <v>68.489999999999995</v>
      </c>
      <c r="CQ7" s="24">
        <v>67.12</v>
      </c>
      <c r="CR7" s="24">
        <v>51.75</v>
      </c>
      <c r="CS7" s="24">
        <v>50.68</v>
      </c>
      <c r="CT7" s="24">
        <v>50.14</v>
      </c>
      <c r="CU7" s="24">
        <v>54.83</v>
      </c>
      <c r="CV7" s="24">
        <v>66.53</v>
      </c>
      <c r="CW7" s="24">
        <v>61.14</v>
      </c>
      <c r="CX7" s="24">
        <v>100</v>
      </c>
      <c r="CY7" s="24">
        <v>100</v>
      </c>
      <c r="CZ7" s="24">
        <v>100</v>
      </c>
      <c r="DA7" s="24">
        <v>100</v>
      </c>
      <c r="DB7" s="24">
        <v>100</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横山 大志</cp:lastModifiedBy>
  <cp:lastPrinted>2023-01-10T07:46:41Z</cp:lastPrinted>
  <dcterms:created xsi:type="dcterms:W3CDTF">2022-12-01T01:54:30Z</dcterms:created>
  <dcterms:modified xsi:type="dcterms:W3CDTF">2023-02-21T02:29:59Z</dcterms:modified>
  <cp:category/>
</cp:coreProperties>
</file>