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c41\上下水道整備課\03_浄化槽係\rika\c\経営戦略\R2.1.14経営比較分析表（平成３０年度決算）の分析等について\"/>
    </mc:Choice>
  </mc:AlternateContent>
  <workbookProtection workbookAlgorithmName="SHA-512" workbookHashValue="1CsAwoWmLSrMBDA1BVAqCUk/YOBo+oxX4EzxLT74DQGTpprYyc2RmX0iiPUFIZr5+Fgi+7zCtfdBRiEBh2xabQ==" workbookSaltValue="o7Roj6HgiMbNP509rS2z9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<sst xmlns="http://schemas.openxmlformats.org/spreadsheetml/2006/main" count="228" uniqueCount="115">
  <si>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</si>
  <si>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</si>
  <si>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</si>
  <si>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</si>
  <si>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</si>
  <si>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</si>
  <si>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</si>
  <si>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</si>
  <si>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</si>
  <si>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</si>
  <si>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</si>
  <si>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</si>
  <si>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</si>
  <si>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</si>
  <si>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</si>
  <si>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</si>
  <si>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</si>
  <si>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</si>
  <si>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</si>
  <si>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</si>
  <si>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</si>
  <si>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</si>
  <si>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</si>
  <si>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</si>
  <si>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</si>
  <si>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</si>
  <si>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</si>
  <si>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</si>
  <si>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</si>
  <si>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</si>
  <si>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</si>
  <si>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</si>
  <si>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</si>
  <si>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</si>
  <si>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</si>
  <si>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</si>
  <si>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</si>
  <si>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</si>
  <si>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</si>
  <si>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</si>
  <si>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</si>
  <si>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</si>
  <si>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</si>
  <si>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</si>
  <si>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</si>
  <si>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</si>
  <si>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</si>
  <si>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</si>
  <si>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</si>
  <si>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</si>
  <si>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</si>
  <si>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</si>
  <si>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</si>
  <si>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</si>
  <si>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</si>
  <si>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</si>
  <si>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</si>
  <si>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</si>
  <si>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</si>
  <si>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</si>
  <si>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</si>
  <si>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</si>
  <si>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</si>
  <si>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</si>
  <si>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</si>
  <si>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</si>
  <si>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</si>
  <si>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</si>
  <si>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</si>
  <si>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</si>
  <si>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</si>
  <si>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</si>
  <si>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</si>
  <si>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</si>
  <si>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</si>
  <si>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</si>
  <si>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</si>
  <si>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</si>
  <si>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</si>
  <si>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</si>
  <si>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</si>
  <si>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</si>
  <si>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</si>
  <si>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</si>
  <si>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</si>
  <si>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</si>
  <si>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</si>
  <si>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</si>
  <si>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</si>
  <si>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</si>
  <si>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</si>
  <si>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</si>
  <si>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</si>
  <si>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</si>
  <si>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</si>
  <si>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</si>
  <si>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</si>
  <si>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</si>
  <si>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</si>
  <si>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能代市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</si>
  <si>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</si>
  <si>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</si>
  <si>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</si>
  <si>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</si>
  <si>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</si>
  <si>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</si>
  <si>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</si>
  <si>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</si>
  <si>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</si>
  <si>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</si>
  <si>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</si>
  <si>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</si>
  <si>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使用料や一般会計繰入金等の総収益で、維持管理費に地方債償還金を加えた費用をどの程度賄えているかの指標です。不足分は一般会計繰入金や前年度繰越金で賄っているため、実質収支は黒字ですが、単年度収支では赤字となっています。
④企業債残高対事業規模比率は、料金収入に対する企業債残高の割合であり、企業債残高の規模を表す指標です。企業債残高については、分流式下水道等に要する経費と判断し、ゼロとなっています。
⑤経費回収率は、使用料で回収すべき汚水処理費（維持管理費）を全て使用料で賄えているかを示す指標で100％以上であることが必要です。当事業では60％を下回っており、適正な使用料収入の確保や汚水処理費の削減が必要です。
⑥汚水処理原価は、有収水量１㎥あたりの汚水処理に要した費用で、工事費・維持管理費両方を含めた汚水処理に係るコストを表した指標です。数値基準はなく全国平均並みとなっています。
⑦施設利用率は、設備が一日に対応可能な処理能力に対する、一日の平均処理水量の割合であり、設備の利用状況や適正規模を判断する指標です。一般的には高い数値であることが望まれますが、比較的低くなっており、要因としては事業地区は農業集落排水のモデル事業として実施されており、接続率はほぼ100％となっているものの処理対象人口が少ないため、処理能力が過大になっているものと考えられます。
⑧水洗化率は、処理区域内人口のうち、実際に水洗便所を設置して汚水処理している人口の割合を表した指標です。公共用水域の水質保全や、使用料収入増加の観点から100％となることが望ましいです。当事業は100％となっています。</t>
    <phoneticPr fontId="4"/>
  </si>
  <si>
    <t xml:space="preserve"> 事業地区は、本市の農業集落排水事業を推進するためのモデル地区として政策的に事業を行ったため、経営は一般会計からの繰入金に依存している状況です。
　維持管理費の削減や使用料改定の検討が必要ですが、現在の使用料は下水道使用料と比較して高い水準となっていることから、次回の下水道使用料改定時に再度検討します。
　平成28年策定の能代市生活排水処理整備構想で、人口減少を考慮した将来の運営を考え、公共下水道へ接続することが最も有利となったことから、公共下水道への接続替えが可能となる2026年度以降まで必要最低限の経費で対応します。</t>
    <phoneticPr fontId="4"/>
  </si>
  <si>
    <t xml:space="preserve"> 施設は平成11年供用開始で20年経過しています。管渠の耐用年数は概ね50年であるため、当分の間は大規模な改築等の必要性はないと考えます。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</si>
</sst>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A7-4284-BF5C-83F74F735FE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1DA7-4284-BF5C-83F74F735FE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73.97</c:v>
                </c:pt>
                <c:pt idx="1">
                  <c:v>65.75</c:v>
                </c:pt>
                <c:pt idx="2">
                  <c:v>65.75</c:v>
                </c:pt>
                <c:pt idx="3">
                  <c:v>71.23</c:v>
                </c:pt>
                <c:pt idx="4">
                  <c:v>69.86</c:v>
                </c:pt>
              </c:numCache>
            </c:numRef>
          </c:val>
          <c:extLst>
            <c:ext xmlns:c16="http://schemas.microsoft.com/office/drawing/2014/chart" uri="{C3380CC4-5D6E-409C-BE32-E72D297353CC}">
              <c16:uniqueId val="{00000000-6235-4F4D-AD51-354BF952381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6235-4F4D-AD51-354BF952381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99.58</c:v>
                </c:pt>
                <c:pt idx="1">
                  <c:v>99.57</c:v>
                </c:pt>
                <c:pt idx="2">
                  <c:v>99.57</c:v>
                </c:pt>
                <c:pt idx="3">
                  <c:v>100</c:v>
                </c:pt>
                <c:pt idx="4">
                  <c:v>100</c:v>
                </c:pt>
              </c:numCache>
            </c:numRef>
          </c:val>
          <c:extLst>
            <c:ext xmlns:c16="http://schemas.microsoft.com/office/drawing/2014/chart" uri="{C3380CC4-5D6E-409C-BE32-E72D297353CC}">
              <c16:uniqueId val="{00000000-9A61-4D80-9D02-49FE07BC8B0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9A61-4D80-9D02-49FE07BC8B0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100.3</c:v>
                </c:pt>
                <c:pt idx="1">
                  <c:v>97.65</c:v>
                </c:pt>
                <c:pt idx="2">
                  <c:v>100.16</c:v>
                </c:pt>
                <c:pt idx="3">
                  <c:v>98.92</c:v>
                </c:pt>
                <c:pt idx="4">
                  <c:v>97.6</c:v>
                </c:pt>
              </c:numCache>
            </c:numRef>
          </c:val>
          <c:extLst>
            <c:ext xmlns:c16="http://schemas.microsoft.com/office/drawing/2014/chart" uri="{C3380CC4-5D6E-409C-BE32-E72D297353CC}">
              <c16:uniqueId val="{00000000-E6A1-46C8-9AD8-9A418C98A31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A1-46C8-9AD8-9A418C98A31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46-44FC-A4E1-6564866155D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46-44FC-A4E1-6564866155D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3E-45C0-A3A3-F102A4DF340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3E-45C0-A3A3-F102A4DF340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12-465B-9021-E752E780E3B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12-465B-9021-E752E780E3B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D6-4333-9EB8-2679880053F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D6-4333-9EB8-2679880053F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45-4A30-8FE3-B0DCDE54950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7345-4A30-8FE3-B0DCDE54950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52.78</c:v>
                </c:pt>
                <c:pt idx="1">
                  <c:v>59.16</c:v>
                </c:pt>
                <c:pt idx="2">
                  <c:v>56.41</c:v>
                </c:pt>
                <c:pt idx="3">
                  <c:v>55.68</c:v>
                </c:pt>
                <c:pt idx="4">
                  <c:v>53.06</c:v>
                </c:pt>
              </c:numCache>
            </c:numRef>
          </c:val>
          <c:extLst>
            <c:ext xmlns:c16="http://schemas.microsoft.com/office/drawing/2014/chart" uri="{C3380CC4-5D6E-409C-BE32-E72D297353CC}">
              <c16:uniqueId val="{00000000-03FD-47F0-8068-35483083792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03FD-47F0-8068-35483083792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331.11</c:v>
                </c:pt>
                <c:pt idx="1">
                  <c:v>300.39999999999998</c:v>
                </c:pt>
                <c:pt idx="2">
                  <c:v>317.83999999999997</c:v>
                </c:pt>
                <c:pt idx="3">
                  <c:v>321.39999999999998</c:v>
                </c:pt>
                <c:pt idx="4">
                  <c:v>333.32</c:v>
                </c:pt>
              </c:numCache>
            </c:numRef>
          </c:val>
          <c:extLst>
            <c:ext xmlns:c16="http://schemas.microsoft.com/office/drawing/2014/chart" uri="{C3380CC4-5D6E-409C-BE32-E72D297353CC}">
              <c16:uniqueId val="{00000000-EBC2-4E97-A57A-7A42E99952C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EBC2-4E97-A57A-7A42E99952C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秋田県　能代市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53261</v>
      </c>
      <c r="AM8" s="50"/>
      <c r="AN8" s="50"/>
      <c r="AO8" s="50"/>
      <c r="AP8" s="50"/>
      <c r="AQ8" s="50"/>
      <c r="AR8" s="50"/>
      <c r="AS8" s="50"/>
      <c r="AT8" s="45">
        <f>データ!T6</f>
        <v>426.95</v>
      </c>
      <c r="AU8" s="45"/>
      <c r="AV8" s="45"/>
      <c r="AW8" s="45"/>
      <c r="AX8" s="45"/>
      <c r="AY8" s="45"/>
      <c r="AZ8" s="45"/>
      <c r="BA8" s="45"/>
      <c r="BB8" s="45">
        <f>データ!U6</f>
        <v>124.75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0.41</v>
      </c>
      <c r="Q10" s="45"/>
      <c r="R10" s="45"/>
      <c r="S10" s="45"/>
      <c r="T10" s="45"/>
      <c r="U10" s="45"/>
      <c r="V10" s="45"/>
      <c r="W10" s="45">
        <f>データ!Q6</f>
        <v>100</v>
      </c>
      <c r="X10" s="45"/>
      <c r="Y10" s="45"/>
      <c r="Z10" s="45"/>
      <c r="AA10" s="45"/>
      <c r="AB10" s="45"/>
      <c r="AC10" s="45"/>
      <c r="AD10" s="50">
        <f>データ!R6</f>
        <v>3499</v>
      </c>
      <c r="AE10" s="50"/>
      <c r="AF10" s="50"/>
      <c r="AG10" s="50"/>
      <c r="AH10" s="50"/>
      <c r="AI10" s="50"/>
      <c r="AJ10" s="50"/>
      <c r="AK10" s="2"/>
      <c r="AL10" s="50">
        <f>データ!V6</f>
        <v>215</v>
      </c>
      <c r="AM10" s="50"/>
      <c r="AN10" s="50"/>
      <c r="AO10" s="50"/>
      <c r="AP10" s="50"/>
      <c r="AQ10" s="50"/>
      <c r="AR10" s="50"/>
      <c r="AS10" s="50"/>
      <c r="AT10" s="45">
        <f>データ!W6</f>
        <v>0.16</v>
      </c>
      <c r="AU10" s="45"/>
      <c r="AV10" s="45"/>
      <c r="AW10" s="45"/>
      <c r="AX10" s="45"/>
      <c r="AY10" s="45"/>
      <c r="AZ10" s="45"/>
      <c r="BA10" s="45"/>
      <c r="BB10" s="45">
        <f>データ!X6</f>
        <v>1343.75</v>
      </c>
      <c r="BC10" s="45"/>
      <c r="BD10" s="45"/>
      <c r="BE10" s="45"/>
      <c r="BF10" s="45"/>
      <c r="BG10" s="45"/>
      <c r="BH10" s="45"/>
      <c r="BI10" s="45"/>
      <c r="BJ10" s="2"/>
      <c r="BK10" s="2"/>
      <c r="BL10" s="62" t="s">
        <v>22</v>
      </c>
      <c r="BM10" s="6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56" t="s">
        <v>26</v>
      </c>
      <c r="BM14" s="57"/>
      <c r="BN14" s="57"/>
      <c r="BO14" s="57"/>
      <c r="BP14" s="57"/>
      <c r="BQ14" s="57"/>
      <c r="BR14" s="57"/>
      <c r="BS14" s="57"/>
      <c r="BT14" s="57"/>
      <c r="BU14" s="57"/>
      <c r="BV14" s="57"/>
      <c r="BW14" s="57"/>
      <c r="BX14" s="57"/>
      <c r="BY14" s="57"/>
      <c r="BZ14" s="58"/>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112</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27</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114</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x14ac:dyDescent="0.15">
      <c r="A60" s="2"/>
      <c r="B60" s="53" t="s">
        <v>28</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77"/>
      <c r="BM60" s="78"/>
      <c r="BN60" s="78"/>
      <c r="BO60" s="78"/>
      <c r="BP60" s="78"/>
      <c r="BQ60" s="78"/>
      <c r="BR60" s="78"/>
      <c r="BS60" s="78"/>
      <c r="BT60" s="78"/>
      <c r="BU60" s="78"/>
      <c r="BV60" s="78"/>
      <c r="BW60" s="78"/>
      <c r="BX60" s="78"/>
      <c r="BY60" s="78"/>
      <c r="BZ60" s="79"/>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29</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113</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44</v>
      </c>
      <c r="N86" s="26" t="s">
        <v>45</v>
      </c>
      <c r="O86" s="26" t="str">
        <f>データ!EO6</f>
        <v>【0.02】</v>
      </c>
    </row>
  </sheetData>
  <sheetProtection algorithmName="SHA-512" hashValue="UDygnA+Y38MX72ktgRbu1O33GMt+L3r++TNWRS+ccb6z/rzkaYwdpiQlbZQ5iIwTItCaWAJpAI8s/94XdPOimw==" saltValue="qAitRd7ctHn24oCIgxkyi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0" t="s">
        <v>55</v>
      </c>
      <c r="I3" s="71"/>
      <c r="J3" s="71"/>
      <c r="K3" s="71"/>
      <c r="L3" s="71"/>
      <c r="M3" s="71"/>
      <c r="N3" s="71"/>
      <c r="O3" s="71"/>
      <c r="P3" s="71"/>
      <c r="Q3" s="71"/>
      <c r="R3" s="71"/>
      <c r="S3" s="71"/>
      <c r="T3" s="71"/>
      <c r="U3" s="71"/>
      <c r="V3" s="71"/>
      <c r="W3" s="71"/>
      <c r="X3" s="72"/>
      <c r="Y3" s="76" t="s">
        <v>56</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57</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15">
      <c r="A4" s="28" t="s">
        <v>58</v>
      </c>
      <c r="B4" s="30"/>
      <c r="C4" s="30"/>
      <c r="D4" s="30"/>
      <c r="E4" s="30"/>
      <c r="F4" s="30"/>
      <c r="G4" s="30"/>
      <c r="H4" s="73"/>
      <c r="I4" s="74"/>
      <c r="J4" s="74"/>
      <c r="K4" s="74"/>
      <c r="L4" s="74"/>
      <c r="M4" s="74"/>
      <c r="N4" s="74"/>
      <c r="O4" s="74"/>
      <c r="P4" s="74"/>
      <c r="Q4" s="74"/>
      <c r="R4" s="74"/>
      <c r="S4" s="74"/>
      <c r="T4" s="74"/>
      <c r="U4" s="74"/>
      <c r="V4" s="74"/>
      <c r="W4" s="74"/>
      <c r="X4" s="75"/>
      <c r="Y4" s="69" t="s">
        <v>59</v>
      </c>
      <c r="Z4" s="69"/>
      <c r="AA4" s="69"/>
      <c r="AB4" s="69"/>
      <c r="AC4" s="69"/>
      <c r="AD4" s="69"/>
      <c r="AE4" s="69"/>
      <c r="AF4" s="69"/>
      <c r="AG4" s="69"/>
      <c r="AH4" s="69"/>
      <c r="AI4" s="69"/>
      <c r="AJ4" s="69" t="s">
        <v>60</v>
      </c>
      <c r="AK4" s="69"/>
      <c r="AL4" s="69"/>
      <c r="AM4" s="69"/>
      <c r="AN4" s="69"/>
      <c r="AO4" s="69"/>
      <c r="AP4" s="69"/>
      <c r="AQ4" s="69"/>
      <c r="AR4" s="69"/>
      <c r="AS4" s="69"/>
      <c r="AT4" s="69"/>
      <c r="AU4" s="69" t="s">
        <v>61</v>
      </c>
      <c r="AV4" s="69"/>
      <c r="AW4" s="69"/>
      <c r="AX4" s="69"/>
      <c r="AY4" s="69"/>
      <c r="AZ4" s="69"/>
      <c r="BA4" s="69"/>
      <c r="BB4" s="69"/>
      <c r="BC4" s="69"/>
      <c r="BD4" s="69"/>
      <c r="BE4" s="69"/>
      <c r="BF4" s="69" t="s">
        <v>62</v>
      </c>
      <c r="BG4" s="69"/>
      <c r="BH4" s="69"/>
      <c r="BI4" s="69"/>
      <c r="BJ4" s="69"/>
      <c r="BK4" s="69"/>
      <c r="BL4" s="69"/>
      <c r="BM4" s="69"/>
      <c r="BN4" s="69"/>
      <c r="BO4" s="69"/>
      <c r="BP4" s="69"/>
      <c r="BQ4" s="69" t="s">
        <v>63</v>
      </c>
      <c r="BR4" s="69"/>
      <c r="BS4" s="69"/>
      <c r="BT4" s="69"/>
      <c r="BU4" s="69"/>
      <c r="BV4" s="69"/>
      <c r="BW4" s="69"/>
      <c r="BX4" s="69"/>
      <c r="BY4" s="69"/>
      <c r="BZ4" s="69"/>
      <c r="CA4" s="69"/>
      <c r="CB4" s="69" t="s">
        <v>64</v>
      </c>
      <c r="CC4" s="69"/>
      <c r="CD4" s="69"/>
      <c r="CE4" s="69"/>
      <c r="CF4" s="69"/>
      <c r="CG4" s="69"/>
      <c r="CH4" s="69"/>
      <c r="CI4" s="69"/>
      <c r="CJ4" s="69"/>
      <c r="CK4" s="69"/>
      <c r="CL4" s="69"/>
      <c r="CM4" s="69" t="s">
        <v>65</v>
      </c>
      <c r="CN4" s="69"/>
      <c r="CO4" s="69"/>
      <c r="CP4" s="69"/>
      <c r="CQ4" s="69"/>
      <c r="CR4" s="69"/>
      <c r="CS4" s="69"/>
      <c r="CT4" s="69"/>
      <c r="CU4" s="69"/>
      <c r="CV4" s="69"/>
      <c r="CW4" s="69"/>
      <c r="CX4" s="69" t="s">
        <v>66</v>
      </c>
      <c r="CY4" s="69"/>
      <c r="CZ4" s="69"/>
      <c r="DA4" s="69"/>
      <c r="DB4" s="69"/>
      <c r="DC4" s="69"/>
      <c r="DD4" s="69"/>
      <c r="DE4" s="69"/>
      <c r="DF4" s="69"/>
      <c r="DG4" s="69"/>
      <c r="DH4" s="69"/>
      <c r="DI4" s="69" t="s">
        <v>67</v>
      </c>
      <c r="DJ4" s="69"/>
      <c r="DK4" s="69"/>
      <c r="DL4" s="69"/>
      <c r="DM4" s="69"/>
      <c r="DN4" s="69"/>
      <c r="DO4" s="69"/>
      <c r="DP4" s="69"/>
      <c r="DQ4" s="69"/>
      <c r="DR4" s="69"/>
      <c r="DS4" s="69"/>
      <c r="DT4" s="69" t="s">
        <v>68</v>
      </c>
      <c r="DU4" s="69"/>
      <c r="DV4" s="69"/>
      <c r="DW4" s="69"/>
      <c r="DX4" s="69"/>
      <c r="DY4" s="69"/>
      <c r="DZ4" s="69"/>
      <c r="EA4" s="69"/>
      <c r="EB4" s="69"/>
      <c r="EC4" s="69"/>
      <c r="ED4" s="69"/>
      <c r="EE4" s="69" t="s">
        <v>69</v>
      </c>
      <c r="EF4" s="69"/>
      <c r="EG4" s="69"/>
      <c r="EH4" s="69"/>
      <c r="EI4" s="69"/>
      <c r="EJ4" s="69"/>
      <c r="EK4" s="69"/>
      <c r="EL4" s="69"/>
      <c r="EM4" s="69"/>
      <c r="EN4" s="69"/>
      <c r="EO4" s="69"/>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52027</v>
      </c>
      <c r="D6" s="33">
        <f t="shared" si="3"/>
        <v>47</v>
      </c>
      <c r="E6" s="33">
        <f t="shared" si="3"/>
        <v>17</v>
      </c>
      <c r="F6" s="33">
        <f t="shared" si="3"/>
        <v>5</v>
      </c>
      <c r="G6" s="33">
        <f t="shared" si="3"/>
        <v>0</v>
      </c>
      <c r="H6" s="33" t="str">
        <f t="shared" si="3"/>
        <v>秋田県　能代市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0.41</v>
      </c>
      <c r="Q6" s="34">
        <f t="shared" si="3"/>
        <v>100</v>
      </c>
      <c r="R6" s="34">
        <f t="shared" si="3"/>
        <v>3499</v>
      </c>
      <c r="S6" s="34">
        <f t="shared" si="3"/>
        <v>53261</v>
      </c>
      <c r="T6" s="34">
        <f t="shared" si="3"/>
        <v>426.95</v>
      </c>
      <c r="U6" s="34">
        <f t="shared" si="3"/>
        <v>124.75</v>
      </c>
      <c r="V6" s="34">
        <f t="shared" si="3"/>
        <v>215</v>
      </c>
      <c r="W6" s="34">
        <f t="shared" si="3"/>
        <v>0.16</v>
      </c>
      <c r="X6" s="34">
        <f t="shared" si="3"/>
        <v>1343.75</v>
      </c>
      <c r="Y6" s="35">
        <f>IF(Y7="",NA(),Y7)</f>
        <v>100.3</v>
      </c>
      <c r="Z6" s="35">
        <f t="shared" ref="Z6:AH6" si="4">IF(Z7="",NA(),Z7)</f>
        <v>97.65</v>
      </c>
      <c r="AA6" s="35">
        <f t="shared" si="4"/>
        <v>100.16</v>
      </c>
      <c r="AB6" s="35">
        <f t="shared" si="4"/>
        <v>98.92</v>
      </c>
      <c r="AC6" s="35">
        <f t="shared" si="4"/>
        <v>97.6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52.78</v>
      </c>
      <c r="BR6" s="35">
        <f t="shared" ref="BR6:BZ6" si="8">IF(BR7="",NA(),BR7)</f>
        <v>59.16</v>
      </c>
      <c r="BS6" s="35">
        <f t="shared" si="8"/>
        <v>56.41</v>
      </c>
      <c r="BT6" s="35">
        <f t="shared" si="8"/>
        <v>55.68</v>
      </c>
      <c r="BU6" s="35">
        <f t="shared" si="8"/>
        <v>53.06</v>
      </c>
      <c r="BV6" s="35">
        <f t="shared" si="8"/>
        <v>50.82</v>
      </c>
      <c r="BW6" s="35">
        <f t="shared" si="8"/>
        <v>52.19</v>
      </c>
      <c r="BX6" s="35">
        <f t="shared" si="8"/>
        <v>55.32</v>
      </c>
      <c r="BY6" s="35">
        <f t="shared" si="8"/>
        <v>59.8</v>
      </c>
      <c r="BZ6" s="35">
        <f t="shared" si="8"/>
        <v>57.77</v>
      </c>
      <c r="CA6" s="34" t="str">
        <f>IF(CA7="","",IF(CA7="-","【-】","【"&amp;SUBSTITUTE(TEXT(CA7,"#,##0.00"),"-","△")&amp;"】"))</f>
        <v>【59.51】</v>
      </c>
      <c r="CB6" s="35">
        <f>IF(CB7="",NA(),CB7)</f>
        <v>331.11</v>
      </c>
      <c r="CC6" s="35">
        <f t="shared" ref="CC6:CK6" si="9">IF(CC7="",NA(),CC7)</f>
        <v>300.39999999999998</v>
      </c>
      <c r="CD6" s="35">
        <f t="shared" si="9"/>
        <v>317.83999999999997</v>
      </c>
      <c r="CE6" s="35">
        <f t="shared" si="9"/>
        <v>321.39999999999998</v>
      </c>
      <c r="CF6" s="35">
        <f t="shared" si="9"/>
        <v>333.32</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73.97</v>
      </c>
      <c r="CN6" s="35">
        <f t="shared" ref="CN6:CV6" si="10">IF(CN7="",NA(),CN7)</f>
        <v>65.75</v>
      </c>
      <c r="CO6" s="35">
        <f t="shared" si="10"/>
        <v>65.75</v>
      </c>
      <c r="CP6" s="35">
        <f t="shared" si="10"/>
        <v>71.23</v>
      </c>
      <c r="CQ6" s="35">
        <f t="shared" si="10"/>
        <v>69.86</v>
      </c>
      <c r="CR6" s="35">
        <f t="shared" si="10"/>
        <v>53.24</v>
      </c>
      <c r="CS6" s="35">
        <f t="shared" si="10"/>
        <v>52.31</v>
      </c>
      <c r="CT6" s="35">
        <f t="shared" si="10"/>
        <v>60.65</v>
      </c>
      <c r="CU6" s="35">
        <f t="shared" si="10"/>
        <v>51.75</v>
      </c>
      <c r="CV6" s="35">
        <f t="shared" si="10"/>
        <v>50.68</v>
      </c>
      <c r="CW6" s="34" t="str">
        <f>IF(CW7="","",IF(CW7="-","【-】","【"&amp;SUBSTITUTE(TEXT(CW7,"#,##0.00"),"-","△")&amp;"】"))</f>
        <v>【52.23】</v>
      </c>
      <c r="CX6" s="35">
        <f>IF(CX7="",NA(),CX7)</f>
        <v>99.58</v>
      </c>
      <c r="CY6" s="35">
        <f t="shared" ref="CY6:DG6" si="11">IF(CY7="",NA(),CY7)</f>
        <v>99.57</v>
      </c>
      <c r="CZ6" s="35">
        <f t="shared" si="11"/>
        <v>99.57</v>
      </c>
      <c r="DA6" s="35">
        <f t="shared" si="11"/>
        <v>100</v>
      </c>
      <c r="DB6" s="35">
        <f t="shared" si="11"/>
        <v>100</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52027</v>
      </c>
      <c r="D7" s="37">
        <v>47</v>
      </c>
      <c r="E7" s="37">
        <v>17</v>
      </c>
      <c r="F7" s="37">
        <v>5</v>
      </c>
      <c r="G7" s="37">
        <v>0</v>
      </c>
      <c r="H7" s="37" t="s">
        <v>99</v>
      </c>
      <c r="I7" s="37" t="s">
        <v>100</v>
      </c>
      <c r="J7" s="37" t="s">
        <v>101</v>
      </c>
      <c r="K7" s="37" t="s">
        <v>102</v>
      </c>
      <c r="L7" s="37" t="s">
        <v>103</v>
      </c>
      <c r="M7" s="37" t="s">
        <v>104</v>
      </c>
      <c r="N7" s="38" t="s">
        <v>105</v>
      </c>
      <c r="O7" s="38" t="s">
        <v>106</v>
      </c>
      <c r="P7" s="38">
        <v>0.41</v>
      </c>
      <c r="Q7" s="38">
        <v>100</v>
      </c>
      <c r="R7" s="38">
        <v>3499</v>
      </c>
      <c r="S7" s="38">
        <v>53261</v>
      </c>
      <c r="T7" s="38">
        <v>426.95</v>
      </c>
      <c r="U7" s="38">
        <v>124.75</v>
      </c>
      <c r="V7" s="38">
        <v>215</v>
      </c>
      <c r="W7" s="38">
        <v>0.16</v>
      </c>
      <c r="X7" s="38">
        <v>1343.75</v>
      </c>
      <c r="Y7" s="38">
        <v>100.3</v>
      </c>
      <c r="Z7" s="38">
        <v>97.65</v>
      </c>
      <c r="AA7" s="38">
        <v>100.16</v>
      </c>
      <c r="AB7" s="38">
        <v>98.92</v>
      </c>
      <c r="AC7" s="38">
        <v>97.6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52.78</v>
      </c>
      <c r="BR7" s="38">
        <v>59.16</v>
      </c>
      <c r="BS7" s="38">
        <v>56.41</v>
      </c>
      <c r="BT7" s="38">
        <v>55.68</v>
      </c>
      <c r="BU7" s="38">
        <v>53.06</v>
      </c>
      <c r="BV7" s="38">
        <v>50.82</v>
      </c>
      <c r="BW7" s="38">
        <v>52.19</v>
      </c>
      <c r="BX7" s="38">
        <v>55.32</v>
      </c>
      <c r="BY7" s="38">
        <v>59.8</v>
      </c>
      <c r="BZ7" s="38">
        <v>57.77</v>
      </c>
      <c r="CA7" s="38">
        <v>59.51</v>
      </c>
      <c r="CB7" s="38">
        <v>331.11</v>
      </c>
      <c r="CC7" s="38">
        <v>300.39999999999998</v>
      </c>
      <c r="CD7" s="38">
        <v>317.83999999999997</v>
      </c>
      <c r="CE7" s="38">
        <v>321.39999999999998</v>
      </c>
      <c r="CF7" s="38">
        <v>333.32</v>
      </c>
      <c r="CG7" s="38">
        <v>300.52</v>
      </c>
      <c r="CH7" s="38">
        <v>296.14</v>
      </c>
      <c r="CI7" s="38">
        <v>283.17</v>
      </c>
      <c r="CJ7" s="38">
        <v>263.76</v>
      </c>
      <c r="CK7" s="38">
        <v>274.35000000000002</v>
      </c>
      <c r="CL7" s="38">
        <v>261.45999999999998</v>
      </c>
      <c r="CM7" s="38">
        <v>73.97</v>
      </c>
      <c r="CN7" s="38">
        <v>65.75</v>
      </c>
      <c r="CO7" s="38">
        <v>65.75</v>
      </c>
      <c r="CP7" s="38">
        <v>71.23</v>
      </c>
      <c r="CQ7" s="38">
        <v>69.86</v>
      </c>
      <c r="CR7" s="38">
        <v>53.24</v>
      </c>
      <c r="CS7" s="38">
        <v>52.31</v>
      </c>
      <c r="CT7" s="38">
        <v>60.65</v>
      </c>
      <c r="CU7" s="38">
        <v>51.75</v>
      </c>
      <c r="CV7" s="38">
        <v>50.68</v>
      </c>
      <c r="CW7" s="38">
        <v>52.23</v>
      </c>
      <c r="CX7" s="38">
        <v>99.58</v>
      </c>
      <c r="CY7" s="38">
        <v>99.57</v>
      </c>
      <c r="CZ7" s="38">
        <v>99.57</v>
      </c>
      <c r="DA7" s="38">
        <v>100</v>
      </c>
      <c r="DB7" s="38">
        <v>100</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聡</cp:lastModifiedBy>
  <dcterms:created xsi:type="dcterms:W3CDTF">2019-12-05T05:16:18Z</dcterms:created>
  <dcterms:modified xsi:type="dcterms:W3CDTF">2020-01-21T00:54:43Z</dcterms:modified>
  <cp:category/>
</cp:coreProperties>
</file>